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23130" windowHeight="12915" activeTab="1"/>
  </bookViews>
  <sheets>
    <sheet name="Hinweise" sheetId="1" r:id="rId1"/>
    <sheet name="Fahrtkosten_PKW_Seminartage" sheetId="2" r:id="rId2"/>
    <sheet name="Belege_(wird_vom_BSSA_genutzt)" sheetId="3" r:id="rId3"/>
  </sheets>
  <definedNames>
    <definedName name="_xlnm.Print_Area" localSheetId="2">'Belege_(wird_vom_BSSA_genutzt)'!$A$3:$F$39</definedName>
    <definedName name="_xlnm.Print_Area" localSheetId="1">'Fahrtkosten_PKW_Seminartage'!$A$1:$O$53</definedName>
    <definedName name="_xlnm.Print_Area" localSheetId="0">'Hinweise'!$A$1:$E$15</definedName>
  </definedNames>
  <calcPr fullCalcOnLoad="1"/>
</workbook>
</file>

<file path=xl/sharedStrings.xml><?xml version="1.0" encoding="utf-8"?>
<sst xmlns="http://schemas.openxmlformats.org/spreadsheetml/2006/main" count="67" uniqueCount="66">
  <si>
    <t>Zahl der (tatsächlichen) Teilnehmer:</t>
  </si>
  <si>
    <t>Name des Fahrers</t>
  </si>
  <si>
    <t>Bankverbindung</t>
  </si>
  <si>
    <t>IBAN</t>
  </si>
  <si>
    <t>Bank</t>
  </si>
  <si>
    <t>maximal mögliche Erstattung</t>
  </si>
  <si>
    <t>tatsächliche Erstattung</t>
  </si>
  <si>
    <t>Wegstrecke (km)</t>
  </si>
  <si>
    <t>Mitnahme</t>
  </si>
  <si>
    <t>Anzahl Beifahrer</t>
  </si>
  <si>
    <t>km je Beifahrer</t>
  </si>
  <si>
    <t>Erstattung pro km</t>
  </si>
  <si>
    <t>Mitfahrer-Erstattung pro km</t>
  </si>
  <si>
    <t>Seminartage (Datum):</t>
  </si>
  <si>
    <t>Maximalzahl PKW</t>
  </si>
  <si>
    <t>einfache Fahrtstrecke Schule - Obermarchtal</t>
  </si>
  <si>
    <t>km</t>
  </si>
  <si>
    <t>max. bezahlte Fahrstrecke</t>
  </si>
  <si>
    <t>max. Betrag</t>
  </si>
  <si>
    <t>Die Richtigkeit nachstehender Angaben bestätigt:</t>
  </si>
  <si>
    <t>Datum       Unterschrift Schulleitung</t>
  </si>
  <si>
    <r>
      <rPr>
        <u val="single"/>
        <sz val="11"/>
        <color indexed="8"/>
        <rFont val="Arial"/>
        <family val="2"/>
      </rPr>
      <t>Hinweis</t>
    </r>
    <r>
      <rPr>
        <sz val="11"/>
        <color indexed="8"/>
        <rFont val="Arial"/>
        <family val="2"/>
      </rPr>
      <t>:  Wenn ein Bus gemietet wurde, gibt es keinen Fahrtkostenersatz für private PKW.</t>
    </r>
  </si>
  <si>
    <t>Beispiel:  Bei 13 Teilnehmern einer "Mini-Schule" werden in der Regel 3 bis 4 PKW benötigt. Bei 4 PKW müsste allerdings 1 Fahrzeug mit 4 Personen besetzt sein. Daher würde die maximale Gesamterstattung in diesem Fall auf der Grundlage von 5 PKW berechnet.</t>
  </si>
  <si>
    <t>Die hier dargestellte Abrechnungsmöglichkeit betrifft Fahrten mit PKW's zu den Seminartagen des jeweiligen Kollegiums in Obermarchtal. Diese Kosten werden nur dann erstattet, wenn für die Anreise kein Bus gemietet wird. Die gemeinsame Anreise in einem Bus wird als "Regelfall" angesehen.</t>
  </si>
  <si>
    <t>Hinweise zum Antragsverfahren:</t>
  </si>
  <si>
    <t>Fahrtkostenerstattung bei Benutzung von privaten PKW im Rahmen
der jährlichen Seminartage des Kollegiums in Obermarchtal</t>
  </si>
  <si>
    <t>Fahrtkostenerstattung bei Benutzung von privaten PKW im Rahmen der jährlichen Seminartage des Kollegiums in Obermarchtal</t>
  </si>
  <si>
    <t>Die maximal mögliche Gesamterstattung wird normalerweise nicht ausgeschöpft. Sie ist so dimensioniert, dass in keinem Fahrzeug mehr als 3 Personen (einschl. Fahrer) sein müssen.</t>
  </si>
  <si>
    <t>Die Berechnung der maximal möglichen Gesamterstattung basiert auf der Entfernung von der Schule nach Obermarchtal und zurück.</t>
  </si>
  <si>
    <t>Berechnung der maximal möglichen Gesamterstattung:</t>
  </si>
  <si>
    <t>Grundlage sind die Eingaben für die Entfernung "Schule-Obermarchtal" und die Zahl der Teilnehmer.</t>
  </si>
  <si>
    <t>Zahl der tatsächlichen Teilnehmer</t>
  </si>
  <si>
    <t>einfache Fahrstrecke "Schule-OMT"</t>
  </si>
  <si>
    <t>Berechnungen:</t>
  </si>
  <si>
    <t>Zahl der maximal benötigten PKW:</t>
  </si>
  <si>
    <r>
      <t xml:space="preserve">Maximalkosten für die zurückgelegten PKW-km
</t>
    </r>
    <r>
      <rPr>
        <sz val="8"/>
        <color indexed="8"/>
        <rFont val="Arial"/>
        <family val="2"/>
      </rPr>
      <t>[ (Zahl der PKW) * (doppelte Fahrstrecke "Schule-OMT") * (0,25 Euro) ]</t>
    </r>
  </si>
  <si>
    <r>
      <t xml:space="preserve">Zahl der Mitfahrer
</t>
    </r>
    <r>
      <rPr>
        <sz val="8"/>
        <color indexed="8"/>
        <rFont val="Arial"/>
        <family val="2"/>
      </rPr>
      <t>[ (Zahl der Teilnehmer) - (Zahl der Fahrer) ]</t>
    </r>
  </si>
  <si>
    <r>
      <t xml:space="preserve">Maximalerstattung für die Mitnahme von Beifahrern
</t>
    </r>
    <r>
      <rPr>
        <sz val="8"/>
        <color indexed="8"/>
        <rFont val="Arial"/>
        <family val="2"/>
      </rPr>
      <t>[ (Zahl der Mitfahrer) * (0,02 Euro) ]</t>
    </r>
  </si>
  <si>
    <t>Maximalbetrag für die Erstattung</t>
  </si>
  <si>
    <t>Schule:</t>
  </si>
  <si>
    <t>Wohnadresse (PLZ, Ort, Strasse, Nr.)</t>
  </si>
  <si>
    <t>Fahrtkostenerstattung</t>
  </si>
  <si>
    <t>Seminartage vom:</t>
  </si>
  <si>
    <t>Fahrtkosten_PKW_Seminartage</t>
  </si>
  <si>
    <t>Name des Fahrers:</t>
  </si>
  <si>
    <t>Wohnadresse:</t>
  </si>
  <si>
    <t>IBAN:</t>
  </si>
  <si>
    <t>Bank:</t>
  </si>
  <si>
    <t>Erstattungsbetrag:</t>
  </si>
  <si>
    <t>(wie vom Schulleiter genannt)</t>
  </si>
  <si>
    <t>bei Benutzung eines privaten PKW im Rahmen der
jährlichen Seminartage des Kollegiums in Obermarchtal</t>
  </si>
  <si>
    <t>Konto</t>
  </si>
  <si>
    <t>Betrag</t>
  </si>
  <si>
    <t>Partner-Nr.</t>
  </si>
  <si>
    <t>HHSt/KoSt</t>
  </si>
  <si>
    <t>Beleg-Nr.</t>
  </si>
  <si>
    <t>Angeordnet</t>
  </si>
  <si>
    <t>Geprüft</t>
  </si>
  <si>
    <t>61 101 000</t>
  </si>
  <si>
    <t>Eva Musterfrau</t>
  </si>
  <si>
    <t>72108 Rottenburg, Am Ortsausgang 1</t>
  </si>
  <si>
    <t>DE71 6609 0800 0001 2345 67</t>
  </si>
  <si>
    <t>Wenn für die einzelnen Mitfahrer unterschiedliche Mitfahrstrecken gelten (z.B. ein Mitfahrer nur Hinweg), dann kann dies mittels Eintragung in einer weiteren Zeile dargestellt bzw. berücksichtigt werden. 
Die Excel-Tabelle prüft die Einhaltung der maximalen Erstattung.</t>
  </si>
  <si>
    <t>Sie erleichtern uns die Abrechnung, wenn Sie uns die ausgefüllte Datei zuschicken. Bitte entweder zusätzlich ein unterschriebener Ausdruck (samt Hinweis, dass die Datei ebenfalls geschickt wird), oder eine Bestätigung der Richtigkeit der Angaben im e-mail-Anschreiben.</t>
  </si>
  <si>
    <t>Schulzentrum 
St. Hildegard Ulm</t>
  </si>
  <si>
    <t>04.02. - 05.02.2016</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</si>
</sst>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86">
    <font>
      <sz val="11"/>
      <color theme="1"/>
      <name val="Calibri"/>
      <family val="2"/>
    </font>
    <font>
      <sz val="11"/>
      <color indexed="8"/>
      <name val="Calibri"/>
      <family val="2"/>
    </font>
    <font>
      <sz val="11"/>
      <color indexed="8"/>
      <name val="Arial"/>
      <family val="2"/>
    </font>
    <font>
      <u val="single"/>
      <sz val="11"/>
      <color indexed="8"/>
      <name val="Arial"/>
      <family val="2"/>
    </font>
    <font>
      <sz val="8"/>
      <color indexed="8"/>
      <name val="Arial"/>
      <family val="2"/>
    </font>
    <font>
      <b/>
      <sz val="14"/>
      <color indexed="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6"/>
      <color indexed="8"/>
      <name val="Arial"/>
      <family val="2"/>
    </font>
    <font>
      <sz val="11"/>
      <color indexed="23"/>
      <name val="Arial"/>
      <family val="2"/>
    </font>
    <font>
      <b/>
      <sz val="6"/>
      <color indexed="8"/>
      <name val="Arial"/>
      <family val="2"/>
    </font>
    <font>
      <b/>
      <sz val="11"/>
      <color indexed="8"/>
      <name val="Arial"/>
      <family val="2"/>
    </font>
    <font>
      <b/>
      <sz val="11"/>
      <color indexed="23"/>
      <name val="Arial"/>
      <family val="2"/>
    </font>
    <font>
      <sz val="10"/>
      <color indexed="8"/>
      <name val="Arial"/>
      <family val="2"/>
    </font>
    <font>
      <b/>
      <sz val="10"/>
      <color indexed="8"/>
      <name val="Arial"/>
      <family val="2"/>
    </font>
    <font>
      <sz val="10"/>
      <color indexed="23"/>
      <name val="Arial"/>
      <family val="2"/>
    </font>
    <font>
      <b/>
      <sz val="10"/>
      <color indexed="60"/>
      <name val="Arial"/>
      <family val="2"/>
    </font>
    <font>
      <b/>
      <sz val="13"/>
      <color indexed="8"/>
      <name val="Arial"/>
      <family val="2"/>
    </font>
    <font>
      <sz val="11"/>
      <color indexed="22"/>
      <name val="Arial"/>
      <family val="2"/>
    </font>
    <font>
      <b/>
      <sz val="11"/>
      <color indexed="12"/>
      <name val="Arial"/>
      <family val="2"/>
    </font>
    <font>
      <b/>
      <sz val="16"/>
      <color indexed="8"/>
      <name val="Arial"/>
      <family val="2"/>
    </font>
    <font>
      <b/>
      <sz val="16"/>
      <color indexed="8"/>
      <name val="Calibri"/>
      <family val="2"/>
    </font>
    <font>
      <b/>
      <sz val="10"/>
      <color indexed="8"/>
      <name val="Calibri"/>
      <family val="2"/>
    </font>
    <font>
      <sz val="7"/>
      <color indexed="8"/>
      <name val="Arial"/>
      <family val="2"/>
    </font>
    <font>
      <sz val="16"/>
      <color indexed="8"/>
      <name val="Arial"/>
      <family val="2"/>
    </font>
    <font>
      <b/>
      <sz val="18"/>
      <color indexed="8"/>
      <name val="Arial"/>
      <family val="2"/>
    </font>
    <font>
      <b/>
      <sz val="8"/>
      <color indexed="8"/>
      <name val="Arial"/>
      <family val="2"/>
    </font>
    <font>
      <b/>
      <sz val="18"/>
      <color indexed="8"/>
      <name val="Calibri"/>
      <family val="2"/>
    </font>
    <font>
      <sz val="18"/>
      <color indexed="8"/>
      <name val="Calibri"/>
      <family val="2"/>
    </font>
    <font>
      <b/>
      <sz val="9"/>
      <color indexed="8"/>
      <name val="Arial"/>
      <family val="0"/>
    </font>
    <font>
      <sz val="8"/>
      <color indexed="56"/>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6"/>
      <color theme="1"/>
      <name val="Arial"/>
      <family val="2"/>
    </font>
    <font>
      <sz val="11"/>
      <color theme="1"/>
      <name val="Arial"/>
      <family val="2"/>
    </font>
    <font>
      <sz val="11"/>
      <color theme="0" tint="-0.4999699890613556"/>
      <name val="Arial"/>
      <family val="2"/>
    </font>
    <font>
      <b/>
      <sz val="6"/>
      <color theme="1"/>
      <name val="Arial"/>
      <family val="2"/>
    </font>
    <font>
      <b/>
      <sz val="11"/>
      <color theme="1"/>
      <name val="Arial"/>
      <family val="2"/>
    </font>
    <font>
      <b/>
      <sz val="11"/>
      <color theme="0" tint="-0.4999699890613556"/>
      <name val="Arial"/>
      <family val="2"/>
    </font>
    <font>
      <sz val="10"/>
      <color theme="1"/>
      <name val="Arial"/>
      <family val="2"/>
    </font>
    <font>
      <b/>
      <sz val="10"/>
      <color theme="1"/>
      <name val="Arial"/>
      <family val="2"/>
    </font>
    <font>
      <sz val="10"/>
      <color theme="0" tint="-0.4999699890613556"/>
      <name val="Arial"/>
      <family val="2"/>
    </font>
    <font>
      <b/>
      <sz val="10"/>
      <color rgb="FFCC3300"/>
      <name val="Arial"/>
      <family val="2"/>
    </font>
    <font>
      <b/>
      <sz val="13"/>
      <color theme="1"/>
      <name val="Arial"/>
      <family val="2"/>
    </font>
    <font>
      <sz val="11"/>
      <color theme="0" tint="-0.149959996342659"/>
      <name val="Arial"/>
      <family val="2"/>
    </font>
    <font>
      <u val="single"/>
      <sz val="11"/>
      <color theme="1"/>
      <name val="Arial"/>
      <family val="2"/>
    </font>
    <font>
      <b/>
      <sz val="11"/>
      <color rgb="FF0066FF"/>
      <name val="Arial"/>
      <family val="2"/>
    </font>
    <font>
      <sz val="8"/>
      <color theme="1"/>
      <name val="Arial"/>
      <family val="2"/>
    </font>
    <font>
      <b/>
      <sz val="16"/>
      <color theme="1"/>
      <name val="Arial"/>
      <family val="2"/>
    </font>
    <font>
      <b/>
      <sz val="16"/>
      <color theme="1"/>
      <name val="Calibri"/>
      <family val="2"/>
    </font>
    <font>
      <sz val="16"/>
      <color theme="1"/>
      <name val="Arial"/>
      <family val="2"/>
    </font>
    <font>
      <b/>
      <sz val="11"/>
      <color rgb="FF0000FF"/>
      <name val="Arial"/>
      <family val="2"/>
    </font>
    <font>
      <b/>
      <sz val="18"/>
      <color theme="1"/>
      <name val="Arial"/>
      <family val="2"/>
    </font>
    <font>
      <b/>
      <sz val="8"/>
      <color theme="1"/>
      <name val="Arial"/>
      <family val="2"/>
    </font>
    <font>
      <b/>
      <sz val="10"/>
      <color theme="1"/>
      <name val="Calibri"/>
      <family val="2"/>
    </font>
    <font>
      <sz val="7"/>
      <color theme="1"/>
      <name val="Arial"/>
      <family val="2"/>
    </font>
    <font>
      <b/>
      <sz val="18"/>
      <color theme="1"/>
      <name val="Calibri"/>
      <family val="2"/>
    </font>
    <font>
      <sz val="1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bgColor indexed="64"/>
      </patternFill>
    </fill>
    <fill>
      <patternFill patternType="solid">
        <fgColor rgb="FFCCECFF"/>
        <bgColor indexed="64"/>
      </patternFill>
    </fill>
    <fill>
      <patternFill patternType="solid">
        <fgColor rgb="FFFFFF00"/>
        <bgColor indexed="64"/>
      </patternFill>
    </fill>
    <fill>
      <patternFill patternType="solid">
        <fgColor rgb="FFC0C0C0"/>
        <bgColor indexed="64"/>
      </patternFill>
    </fill>
    <fill>
      <patternFill patternType="solid">
        <fgColor rgb="FFFFFF99"/>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thin"/>
      <right style="thin"/>
      <top style="hair"/>
      <bottom style="hair"/>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style="thin"/>
      <top style="hair"/>
      <bottom style="hair"/>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dashed"/>
      <bottom style="thin"/>
    </border>
    <border>
      <left>
        <color indexed="63"/>
      </left>
      <right style="thin"/>
      <top style="dash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19">
    <xf numFmtId="0" fontId="0" fillId="0" borderId="0" xfId="0" applyFont="1" applyAlignment="1">
      <alignment/>
    </xf>
    <xf numFmtId="0" fontId="61" fillId="33" borderId="0" xfId="0" applyFont="1" applyFill="1" applyAlignment="1" applyProtection="1">
      <alignment/>
      <protection hidden="1"/>
    </xf>
    <xf numFmtId="0" fontId="62" fillId="33" borderId="0" xfId="0" applyFont="1" applyFill="1" applyBorder="1" applyAlignment="1" applyProtection="1">
      <alignment/>
      <protection hidden="1"/>
    </xf>
    <xf numFmtId="0" fontId="62" fillId="33" borderId="0" xfId="0" applyFont="1" applyFill="1" applyAlignment="1" applyProtection="1">
      <alignment/>
      <protection hidden="1"/>
    </xf>
    <xf numFmtId="0" fontId="63" fillId="33" borderId="0" xfId="0" applyFont="1" applyFill="1" applyAlignment="1" applyProtection="1">
      <alignment/>
      <protection hidden="1"/>
    </xf>
    <xf numFmtId="0" fontId="62" fillId="33" borderId="0" xfId="0" applyFont="1" applyFill="1" applyAlignment="1" applyProtection="1">
      <alignment horizontal="right" vertical="center"/>
      <protection hidden="1"/>
    </xf>
    <xf numFmtId="0" fontId="62" fillId="33" borderId="0" xfId="0" applyFont="1" applyFill="1" applyBorder="1" applyAlignment="1" applyProtection="1">
      <alignment horizontal="center"/>
      <protection hidden="1"/>
    </xf>
    <xf numFmtId="0" fontId="62" fillId="33" borderId="0" xfId="0" applyFont="1" applyFill="1" applyAlignment="1" applyProtection="1">
      <alignment horizontal="center"/>
      <protection hidden="1"/>
    </xf>
    <xf numFmtId="0" fontId="64" fillId="33" borderId="0" xfId="0" applyFont="1" applyFill="1" applyAlignment="1" applyProtection="1">
      <alignment/>
      <protection hidden="1"/>
    </xf>
    <xf numFmtId="0" fontId="65" fillId="33" borderId="0" xfId="0" applyFont="1" applyFill="1" applyAlignment="1" applyProtection="1">
      <alignment horizontal="center"/>
      <protection hidden="1"/>
    </xf>
    <xf numFmtId="0" fontId="65" fillId="33" borderId="0" xfId="0" applyFont="1" applyFill="1" applyBorder="1" applyAlignment="1" applyProtection="1">
      <alignment horizontal="center"/>
      <protection hidden="1"/>
    </xf>
    <xf numFmtId="0" fontId="65" fillId="33" borderId="0" xfId="0" applyFont="1" applyFill="1" applyAlignment="1" applyProtection="1">
      <alignment/>
      <protection hidden="1"/>
    </xf>
    <xf numFmtId="0" fontId="66" fillId="33" borderId="0" xfId="0" applyFont="1" applyFill="1" applyAlignment="1" applyProtection="1">
      <alignment/>
      <protection hidden="1"/>
    </xf>
    <xf numFmtId="0" fontId="67" fillId="33" borderId="0" xfId="0" applyFont="1" applyFill="1" applyAlignment="1" applyProtection="1">
      <alignment/>
      <protection hidden="1"/>
    </xf>
    <xf numFmtId="0" fontId="67" fillId="33" borderId="0" xfId="0" applyFont="1" applyFill="1" applyAlignment="1" applyProtection="1">
      <alignment horizontal="right" vertical="center"/>
      <protection hidden="1"/>
    </xf>
    <xf numFmtId="0" fontId="68" fillId="34" borderId="10" xfId="0" applyFont="1" applyFill="1" applyBorder="1" applyAlignment="1" applyProtection="1">
      <alignment horizontal="center" vertical="center"/>
      <protection hidden="1"/>
    </xf>
    <xf numFmtId="0" fontId="67" fillId="33" borderId="0" xfId="0" applyFont="1" applyFill="1" applyBorder="1" applyAlignment="1" applyProtection="1">
      <alignment/>
      <protection hidden="1"/>
    </xf>
    <xf numFmtId="0" fontId="69" fillId="33" borderId="0" xfId="0" applyFont="1" applyFill="1" applyAlignment="1" applyProtection="1">
      <alignment/>
      <protection hidden="1"/>
    </xf>
    <xf numFmtId="0" fontId="67" fillId="34" borderId="11" xfId="0" applyFont="1" applyFill="1" applyBorder="1" applyAlignment="1" applyProtection="1">
      <alignment/>
      <protection locked="0"/>
    </xf>
    <xf numFmtId="0" fontId="67" fillId="33" borderId="12" xfId="0" applyFont="1" applyFill="1" applyBorder="1" applyAlignment="1" applyProtection="1">
      <alignment/>
      <protection hidden="1"/>
    </xf>
    <xf numFmtId="4" fontId="68" fillId="34" borderId="11" xfId="0" applyNumberFormat="1" applyFont="1" applyFill="1" applyBorder="1" applyAlignment="1" applyProtection="1">
      <alignment/>
      <protection locked="0"/>
    </xf>
    <xf numFmtId="4" fontId="70" fillId="33" borderId="0" xfId="0" applyNumberFormat="1" applyFont="1" applyFill="1" applyAlignment="1" applyProtection="1">
      <alignment/>
      <protection hidden="1"/>
    </xf>
    <xf numFmtId="4" fontId="69" fillId="33" borderId="0" xfId="0" applyNumberFormat="1" applyFont="1" applyFill="1" applyAlignment="1" applyProtection="1">
      <alignment/>
      <protection hidden="1"/>
    </xf>
    <xf numFmtId="0" fontId="62" fillId="33" borderId="0" xfId="0" applyFont="1" applyFill="1" applyAlignment="1" applyProtection="1">
      <alignment vertical="top"/>
      <protection hidden="1"/>
    </xf>
    <xf numFmtId="0" fontId="62" fillId="33" borderId="0" xfId="0" applyFont="1" applyFill="1" applyAlignment="1" applyProtection="1">
      <alignment vertical="top"/>
      <protection/>
    </xf>
    <xf numFmtId="0" fontId="71" fillId="33" borderId="0" xfId="0" applyFont="1" applyFill="1" applyAlignment="1" applyProtection="1">
      <alignment vertical="top"/>
      <protection/>
    </xf>
    <xf numFmtId="0" fontId="72" fillId="33" borderId="0" xfId="0" applyFont="1" applyFill="1" applyAlignment="1" applyProtection="1">
      <alignment vertical="top"/>
      <protection/>
    </xf>
    <xf numFmtId="0" fontId="62" fillId="33" borderId="0" xfId="0" applyFont="1" applyFill="1" applyAlignment="1" applyProtection="1">
      <alignment horizontal="center" vertical="top"/>
      <protection/>
    </xf>
    <xf numFmtId="0" fontId="62" fillId="34" borderId="0" xfId="0" applyFont="1" applyFill="1" applyAlignment="1" applyProtection="1">
      <alignment vertical="top"/>
      <protection/>
    </xf>
    <xf numFmtId="0" fontId="62" fillId="34" borderId="0" xfId="0" applyFont="1" applyFill="1" applyAlignment="1" applyProtection="1">
      <alignment horizontal="center" vertical="top"/>
      <protection/>
    </xf>
    <xf numFmtId="0" fontId="73" fillId="34" borderId="0" xfId="0" applyFont="1" applyFill="1" applyAlignment="1" applyProtection="1">
      <alignment vertical="top"/>
      <protection/>
    </xf>
    <xf numFmtId="0" fontId="74" fillId="34" borderId="0" xfId="0" applyFont="1" applyFill="1" applyAlignment="1" applyProtection="1">
      <alignment horizontal="right" vertical="top"/>
      <protection/>
    </xf>
    <xf numFmtId="0" fontId="74" fillId="34" borderId="0" xfId="0" applyFont="1" applyFill="1" applyAlignment="1" applyProtection="1">
      <alignment vertical="top"/>
      <protection/>
    </xf>
    <xf numFmtId="4" fontId="75" fillId="35" borderId="11" xfId="0" applyNumberFormat="1" applyFont="1" applyFill="1" applyBorder="1" applyAlignment="1" applyProtection="1">
      <alignment/>
      <protection hidden="1"/>
    </xf>
    <xf numFmtId="0" fontId="75" fillId="33" borderId="0" xfId="0" applyFont="1" applyFill="1" applyAlignment="1" applyProtection="1">
      <alignment horizontal="right" vertical="top"/>
      <protection hidden="1"/>
    </xf>
    <xf numFmtId="0" fontId="68" fillId="34" borderId="13" xfId="0" applyFont="1" applyFill="1" applyBorder="1" applyAlignment="1" applyProtection="1">
      <alignment horizontal="center"/>
      <protection hidden="1"/>
    </xf>
    <xf numFmtId="0" fontId="68" fillId="34" borderId="10" xfId="0" applyFont="1" applyFill="1" applyBorder="1" applyAlignment="1" applyProtection="1">
      <alignment horizontal="center"/>
      <protection hidden="1"/>
    </xf>
    <xf numFmtId="0" fontId="65" fillId="36" borderId="0" xfId="0" applyFont="1" applyFill="1" applyAlignment="1" applyProtection="1">
      <alignment horizontal="center" vertical="center"/>
      <protection locked="0"/>
    </xf>
    <xf numFmtId="0" fontId="62" fillId="37" borderId="0" xfId="0" applyFont="1" applyFill="1" applyAlignment="1" applyProtection="1">
      <alignment/>
      <protection hidden="1"/>
    </xf>
    <xf numFmtId="0" fontId="65" fillId="37" borderId="0" xfId="0" applyFont="1" applyFill="1" applyAlignment="1" applyProtection="1">
      <alignment/>
      <protection hidden="1"/>
    </xf>
    <xf numFmtId="0" fontId="62" fillId="34" borderId="0" xfId="0" applyFont="1" applyFill="1" applyAlignment="1" applyProtection="1">
      <alignment/>
      <protection hidden="1"/>
    </xf>
    <xf numFmtId="0" fontId="65" fillId="34" borderId="0" xfId="0" applyFont="1" applyFill="1" applyAlignment="1" applyProtection="1">
      <alignment/>
      <protection hidden="1"/>
    </xf>
    <xf numFmtId="0" fontId="62" fillId="34" borderId="0" xfId="0" applyFont="1" applyFill="1" applyAlignment="1" applyProtection="1">
      <alignment vertical="center"/>
      <protection hidden="1"/>
    </xf>
    <xf numFmtId="0" fontId="62" fillId="37" borderId="0" xfId="0" applyFont="1" applyFill="1" applyAlignment="1" applyProtection="1">
      <alignment horizontal="center"/>
      <protection hidden="1"/>
    </xf>
    <xf numFmtId="0" fontId="62" fillId="34" borderId="14" xfId="0" applyFont="1" applyFill="1" applyBorder="1" applyAlignment="1" applyProtection="1">
      <alignment/>
      <protection hidden="1"/>
    </xf>
    <xf numFmtId="0" fontId="62" fillId="34" borderId="15" xfId="0" applyFont="1" applyFill="1" applyBorder="1" applyAlignment="1" applyProtection="1">
      <alignment horizontal="left" vertical="center"/>
      <protection hidden="1"/>
    </xf>
    <xf numFmtId="4" fontId="65" fillId="34" borderId="15" xfId="0" applyNumberFormat="1" applyFont="1" applyFill="1" applyBorder="1" applyAlignment="1" applyProtection="1">
      <alignment horizontal="center" vertical="center"/>
      <protection hidden="1"/>
    </xf>
    <xf numFmtId="0" fontId="62" fillId="34" borderId="15" xfId="0" applyFont="1" applyFill="1" applyBorder="1" applyAlignment="1" applyProtection="1">
      <alignment horizontal="center" vertical="center"/>
      <protection hidden="1"/>
    </xf>
    <xf numFmtId="0" fontId="62" fillId="37" borderId="0" xfId="0" applyFont="1" applyFill="1" applyAlignment="1" applyProtection="1">
      <alignment horizontal="left"/>
      <protection hidden="1"/>
    </xf>
    <xf numFmtId="0" fontId="62" fillId="37" borderId="0" xfId="0" applyFont="1" applyFill="1" applyAlignment="1" applyProtection="1">
      <alignment horizontal="left" vertical="center"/>
      <protection hidden="1"/>
    </xf>
    <xf numFmtId="0" fontId="62" fillId="30" borderId="15" xfId="0" applyFont="1" applyFill="1" applyBorder="1" applyAlignment="1" applyProtection="1">
      <alignment horizontal="left" vertical="center"/>
      <protection locked="0"/>
    </xf>
    <xf numFmtId="0" fontId="65" fillId="34" borderId="0" xfId="0" applyFont="1" applyFill="1" applyAlignment="1" applyProtection="1">
      <alignment vertical="top"/>
      <protection hidden="1"/>
    </xf>
    <xf numFmtId="0" fontId="62" fillId="38" borderId="0" xfId="0" applyFont="1" applyFill="1" applyAlignment="1" applyProtection="1">
      <alignment horizontal="justify" vertical="top" wrapText="1"/>
      <protection/>
    </xf>
    <xf numFmtId="0" fontId="62" fillId="33" borderId="0" xfId="0" applyFont="1" applyFill="1" applyAlignment="1" applyProtection="1">
      <alignment vertical="top" wrapText="1"/>
      <protection/>
    </xf>
    <xf numFmtId="0" fontId="76" fillId="33" borderId="0" xfId="0" applyFont="1" applyFill="1" applyAlignment="1" applyProtection="1">
      <alignment horizontal="center" vertical="top" wrapText="1"/>
      <protection/>
    </xf>
    <xf numFmtId="0" fontId="77" fillId="0" borderId="0" xfId="0" applyFont="1" applyAlignment="1">
      <alignment horizontal="center" vertical="top" wrapText="1"/>
    </xf>
    <xf numFmtId="0" fontId="62" fillId="34" borderId="0" xfId="0" applyFont="1" applyFill="1" applyAlignment="1" applyProtection="1">
      <alignment horizontal="justify" vertical="top" wrapText="1"/>
      <protection/>
    </xf>
    <xf numFmtId="0" fontId="62" fillId="34" borderId="0" xfId="0" applyFont="1" applyFill="1" applyAlignment="1" applyProtection="1">
      <alignment vertical="top" wrapText="1"/>
      <protection/>
    </xf>
    <xf numFmtId="0" fontId="0" fillId="34" borderId="0" xfId="0" applyFill="1" applyAlignment="1">
      <alignment vertical="top" wrapText="1"/>
    </xf>
    <xf numFmtId="0" fontId="0" fillId="34" borderId="0" xfId="0" applyFill="1" applyAlignment="1">
      <alignment vertical="top"/>
    </xf>
    <xf numFmtId="0" fontId="62" fillId="34" borderId="0" xfId="0" applyFont="1" applyFill="1" applyAlignment="1" applyProtection="1">
      <alignment vertical="top"/>
      <protection/>
    </xf>
    <xf numFmtId="0" fontId="67" fillId="34" borderId="16" xfId="0" applyFont="1" applyFill="1" applyBorder="1" applyAlignment="1" applyProtection="1">
      <alignment/>
      <protection locked="0"/>
    </xf>
    <xf numFmtId="0" fontId="67" fillId="0" borderId="17" xfId="0" applyFont="1" applyBorder="1" applyAlignment="1" applyProtection="1">
      <alignment/>
      <protection locked="0"/>
    </xf>
    <xf numFmtId="0" fontId="76" fillId="30" borderId="0" xfId="0" applyFont="1" applyFill="1" applyAlignment="1" applyProtection="1">
      <alignment horizontal="center" vertical="center"/>
      <protection locked="0"/>
    </xf>
    <xf numFmtId="0" fontId="78" fillId="0" borderId="0" xfId="0" applyFont="1" applyAlignment="1" applyProtection="1">
      <alignment vertical="center"/>
      <protection locked="0"/>
    </xf>
    <xf numFmtId="0" fontId="68" fillId="34" borderId="18" xfId="0" applyFont="1" applyFill="1" applyBorder="1" applyAlignment="1" applyProtection="1">
      <alignment horizontal="center" textRotation="90" wrapText="1"/>
      <protection hidden="1"/>
    </xf>
    <xf numFmtId="0" fontId="67" fillId="34" borderId="18" xfId="0" applyFont="1" applyFill="1" applyBorder="1" applyAlignment="1" applyProtection="1">
      <alignment horizontal="center"/>
      <protection hidden="1"/>
    </xf>
    <xf numFmtId="0" fontId="67" fillId="34" borderId="19" xfId="0" applyFont="1" applyFill="1" applyBorder="1" applyAlignment="1" applyProtection="1">
      <alignment horizontal="center"/>
      <protection hidden="1"/>
    </xf>
    <xf numFmtId="0" fontId="68" fillId="34" borderId="20" xfId="0" applyFont="1" applyFill="1" applyBorder="1" applyAlignment="1" applyProtection="1">
      <alignment horizontal="center"/>
      <protection hidden="1"/>
    </xf>
    <xf numFmtId="0" fontId="67" fillId="0" borderId="21" xfId="0" applyFont="1" applyBorder="1" applyAlignment="1" applyProtection="1">
      <alignment horizontal="center"/>
      <protection hidden="1"/>
    </xf>
    <xf numFmtId="0" fontId="67" fillId="33" borderId="0" xfId="0" applyFont="1" applyFill="1" applyAlignment="1" applyProtection="1">
      <alignment horizontal="right" vertical="center"/>
      <protection hidden="1"/>
    </xf>
    <xf numFmtId="0" fontId="67" fillId="0" borderId="0" xfId="0" applyFont="1" applyAlignment="1" applyProtection="1">
      <alignment vertical="center"/>
      <protection hidden="1"/>
    </xf>
    <xf numFmtId="0" fontId="68" fillId="34" borderId="22" xfId="0" applyFont="1" applyFill="1" applyBorder="1" applyAlignment="1" applyProtection="1">
      <alignment horizontal="center" textRotation="90" wrapText="1"/>
      <protection hidden="1"/>
    </xf>
    <xf numFmtId="0" fontId="67" fillId="34" borderId="22" xfId="0" applyFont="1" applyFill="1" applyBorder="1" applyAlignment="1" applyProtection="1">
      <alignment horizontal="center"/>
      <protection hidden="1"/>
    </xf>
    <xf numFmtId="0" fontId="67" fillId="34" borderId="13" xfId="0" applyFont="1" applyFill="1" applyBorder="1" applyAlignment="1" applyProtection="1">
      <alignment horizontal="center"/>
      <protection hidden="1"/>
    </xf>
    <xf numFmtId="0" fontId="79" fillId="33" borderId="0" xfId="0" applyFont="1" applyFill="1" applyAlignment="1" applyProtection="1">
      <alignment horizontal="right" vertical="center" wrapText="1"/>
      <protection hidden="1"/>
    </xf>
    <xf numFmtId="0" fontId="0" fillId="0" borderId="0" xfId="0" applyAlignment="1">
      <alignment wrapText="1"/>
    </xf>
    <xf numFmtId="0" fontId="78" fillId="0" borderId="0" xfId="0" applyFont="1" applyAlignment="1" applyProtection="1">
      <alignment/>
      <protection locked="0"/>
    </xf>
    <xf numFmtId="0" fontId="80" fillId="33" borderId="0" xfId="0" applyFont="1" applyFill="1" applyAlignment="1" applyProtection="1">
      <alignment horizontal="left" vertical="center"/>
      <protection hidden="1"/>
    </xf>
    <xf numFmtId="0" fontId="62" fillId="0" borderId="0" xfId="0" applyFont="1" applyAlignment="1" applyProtection="1">
      <alignment/>
      <protection hidden="1"/>
    </xf>
    <xf numFmtId="0" fontId="68" fillId="34" borderId="23" xfId="0" applyFont="1" applyFill="1" applyBorder="1" applyAlignment="1" applyProtection="1">
      <alignment horizontal="center" textRotation="90" wrapText="1"/>
      <protection hidden="1"/>
    </xf>
    <xf numFmtId="0" fontId="67" fillId="34" borderId="24" xfId="0" applyFont="1" applyFill="1" applyBorder="1" applyAlignment="1" applyProtection="1">
      <alignment wrapText="1"/>
      <protection hidden="1"/>
    </xf>
    <xf numFmtId="0" fontId="67" fillId="34" borderId="25" xfId="0" applyFont="1" applyFill="1" applyBorder="1" applyAlignment="1" applyProtection="1">
      <alignment wrapText="1"/>
      <protection hidden="1"/>
    </xf>
    <xf numFmtId="0" fontId="68" fillId="34" borderId="26" xfId="0" applyFont="1" applyFill="1" applyBorder="1" applyAlignment="1" applyProtection="1">
      <alignment horizontal="center" vertical="center"/>
      <protection hidden="1"/>
    </xf>
    <xf numFmtId="0" fontId="0" fillId="0" borderId="27" xfId="0" applyBorder="1" applyAlignment="1">
      <alignment horizontal="center" vertical="center"/>
    </xf>
    <xf numFmtId="0" fontId="0" fillId="0" borderId="28" xfId="0" applyBorder="1" applyAlignment="1">
      <alignment horizontal="center" vertical="center"/>
    </xf>
    <xf numFmtId="0" fontId="67" fillId="0" borderId="0" xfId="0" applyFont="1" applyAlignment="1" applyProtection="1">
      <alignment/>
      <protection hidden="1"/>
    </xf>
    <xf numFmtId="0" fontId="68" fillId="34" borderId="29" xfId="0" applyFont="1" applyFill="1" applyBorder="1" applyAlignment="1" applyProtection="1">
      <alignment horizontal="center" textRotation="90" wrapText="1"/>
      <protection hidden="1"/>
    </xf>
    <xf numFmtId="0" fontId="67" fillId="34" borderId="30" xfId="0" applyFont="1" applyFill="1" applyBorder="1" applyAlignment="1" applyProtection="1">
      <alignment/>
      <protection hidden="1"/>
    </xf>
    <xf numFmtId="0" fontId="67" fillId="34" borderId="31" xfId="0" applyFont="1" applyFill="1" applyBorder="1" applyAlignment="1" applyProtection="1">
      <alignment/>
      <protection hidden="1"/>
    </xf>
    <xf numFmtId="0" fontId="81" fillId="34" borderId="23" xfId="0" applyFont="1" applyFill="1" applyBorder="1" applyAlignment="1" applyProtection="1">
      <alignment horizontal="center" textRotation="90" wrapText="1"/>
      <protection hidden="1"/>
    </xf>
    <xf numFmtId="0" fontId="81" fillId="34" borderId="24" xfId="0" applyFont="1" applyFill="1" applyBorder="1" applyAlignment="1" applyProtection="1">
      <alignment wrapText="1"/>
      <protection hidden="1"/>
    </xf>
    <xf numFmtId="0" fontId="81" fillId="34" borderId="25" xfId="0" applyFont="1" applyFill="1" applyBorder="1" applyAlignment="1" applyProtection="1">
      <alignment wrapText="1"/>
      <protection hidden="1"/>
    </xf>
    <xf numFmtId="0" fontId="76" fillId="33" borderId="0" xfId="0" applyFont="1" applyFill="1" applyAlignment="1" applyProtection="1">
      <alignment vertical="top" wrapText="1"/>
      <protection hidden="1"/>
    </xf>
    <xf numFmtId="0" fontId="0" fillId="0" borderId="0" xfId="0" applyAlignment="1">
      <alignment vertical="top" wrapText="1"/>
    </xf>
    <xf numFmtId="0" fontId="76" fillId="30" borderId="0" xfId="0" applyFont="1" applyFill="1" applyAlignment="1" applyProtection="1">
      <alignment horizontal="center" vertical="top" wrapText="1"/>
      <protection locked="0"/>
    </xf>
    <xf numFmtId="0" fontId="68" fillId="34" borderId="27" xfId="0" applyFont="1" applyFill="1" applyBorder="1" applyAlignment="1" applyProtection="1">
      <alignment horizontal="center" vertical="center"/>
      <protection hidden="1"/>
    </xf>
    <xf numFmtId="0" fontId="68" fillId="34" borderId="28" xfId="0" applyFont="1" applyFill="1" applyBorder="1" applyAlignment="1" applyProtection="1">
      <alignment horizontal="center" vertical="center"/>
      <protection hidden="1"/>
    </xf>
    <xf numFmtId="0" fontId="68" fillId="33" borderId="0" xfId="0" applyFont="1" applyFill="1" applyAlignment="1" applyProtection="1">
      <alignment horizontal="center" vertical="center" wrapText="1"/>
      <protection hidden="1"/>
    </xf>
    <xf numFmtId="0" fontId="82" fillId="0" borderId="0" xfId="0" applyFont="1" applyAlignment="1">
      <alignment horizontal="center" vertical="center" wrapText="1"/>
    </xf>
    <xf numFmtId="0" fontId="75" fillId="34" borderId="32" xfId="0" applyFont="1" applyFill="1" applyBorder="1" applyAlignment="1" applyProtection="1">
      <alignment vertical="top" wrapText="1"/>
      <protection hidden="1"/>
    </xf>
    <xf numFmtId="0" fontId="0" fillId="0" borderId="33" xfId="0" applyBorder="1" applyAlignment="1">
      <alignment wrapText="1"/>
    </xf>
    <xf numFmtId="14" fontId="75" fillId="34" borderId="34" xfId="0" applyNumberFormat="1" applyFont="1" applyFill="1" applyBorder="1" applyAlignment="1" applyProtection="1">
      <alignment horizontal="left" wrapText="1"/>
      <protection locked="0"/>
    </xf>
    <xf numFmtId="0" fontId="0" fillId="0" borderId="22" xfId="0" applyBorder="1" applyAlignment="1" applyProtection="1">
      <alignment wrapText="1"/>
      <protection locked="0"/>
    </xf>
    <xf numFmtId="0" fontId="75" fillId="0" borderId="34" xfId="0" applyFont="1" applyBorder="1" applyAlignment="1" applyProtection="1">
      <alignment horizontal="left" wrapText="1"/>
      <protection locked="0"/>
    </xf>
    <xf numFmtId="0" fontId="83" fillId="34" borderId="35" xfId="0" applyFont="1" applyFill="1" applyBorder="1" applyAlignment="1" applyProtection="1">
      <alignment horizontal="center" vertical="top"/>
      <protection hidden="1"/>
    </xf>
    <xf numFmtId="0" fontId="0" fillId="0" borderId="36" xfId="0" applyBorder="1" applyAlignment="1">
      <alignment/>
    </xf>
    <xf numFmtId="0" fontId="62" fillId="34" borderId="0" xfId="0" applyFont="1" applyFill="1" applyAlignment="1" applyProtection="1">
      <alignment/>
      <protection hidden="1"/>
    </xf>
    <xf numFmtId="0" fontId="0" fillId="34" borderId="0" xfId="0" applyFill="1" applyAlignment="1" applyProtection="1">
      <alignment/>
      <protection hidden="1"/>
    </xf>
    <xf numFmtId="164" fontId="80" fillId="34" borderId="0" xfId="0" applyNumberFormat="1" applyFont="1" applyFill="1" applyAlignment="1" applyProtection="1">
      <alignment horizontal="center" vertical="center"/>
      <protection hidden="1"/>
    </xf>
    <xf numFmtId="164" fontId="84" fillId="34" borderId="0" xfId="0" applyNumberFormat="1" applyFont="1" applyFill="1" applyAlignment="1" applyProtection="1">
      <alignment horizontal="center" vertical="center"/>
      <protection hidden="1"/>
    </xf>
    <xf numFmtId="0" fontId="65" fillId="34" borderId="0" xfId="0" applyFont="1" applyFill="1" applyAlignment="1" applyProtection="1">
      <alignment horizontal="center" wrapText="1"/>
      <protection hidden="1"/>
    </xf>
    <xf numFmtId="0" fontId="0" fillId="34" borderId="0" xfId="0" applyFill="1" applyAlignment="1" applyProtection="1">
      <alignment horizontal="center"/>
      <protection hidden="1"/>
    </xf>
    <xf numFmtId="0" fontId="80" fillId="34" borderId="0" xfId="0" applyFont="1" applyFill="1" applyAlignment="1" applyProtection="1">
      <alignment horizontal="center" wrapText="1"/>
      <protection hidden="1"/>
    </xf>
    <xf numFmtId="0" fontId="85" fillId="34" borderId="0" xfId="0" applyFont="1" applyFill="1" applyAlignment="1" applyProtection="1">
      <alignment horizontal="center"/>
      <protection hidden="1"/>
    </xf>
    <xf numFmtId="0" fontId="65" fillId="37" borderId="0" xfId="0" applyFont="1" applyFill="1" applyAlignment="1" applyProtection="1">
      <alignment horizontal="center" wrapText="1"/>
      <protection hidden="1"/>
    </xf>
    <xf numFmtId="0" fontId="49" fillId="0" borderId="0" xfId="0" applyFont="1" applyAlignment="1" applyProtection="1">
      <alignment horizontal="center" wrapText="1"/>
      <protection hidden="1"/>
    </xf>
    <xf numFmtId="0" fontId="62" fillId="34" borderId="0" xfId="0" applyFont="1" applyFill="1" applyAlignment="1" applyProtection="1">
      <alignment vertical="top" wrapText="1"/>
      <protection hidden="1"/>
    </xf>
    <xf numFmtId="0" fontId="0" fillId="34" borderId="0" xfId="0" applyFill="1" applyAlignment="1" applyProtection="1">
      <alignment vertical="top" wrapText="1"/>
      <protection hidden="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7">
    <dxf>
      <font>
        <color rgb="FFFF0000"/>
      </font>
      <fill>
        <patternFill>
          <bgColor rgb="FFFFFF00"/>
        </patternFill>
      </fill>
    </dxf>
    <dxf>
      <fill>
        <patternFill>
          <bgColor rgb="FFFFFF00"/>
        </patternFill>
      </fill>
    </dxf>
    <dxf>
      <font>
        <color rgb="FFCCECFF"/>
      </font>
    </dxf>
    <dxf>
      <font>
        <b val="0"/>
        <i val="0"/>
      </font>
      <fill>
        <patternFill patternType="mediumGray"/>
      </fill>
    </dxf>
    <dxf>
      <font>
        <b val="0"/>
        <i val="0"/>
      </font>
      <fill>
        <patternFill patternType="mediumGray"/>
      </fill>
      <border/>
    </dxf>
    <dxf>
      <font>
        <color rgb="FFCCECFF"/>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29</xdr:row>
      <xdr:rowOff>161925</xdr:rowOff>
    </xdr:from>
    <xdr:to>
      <xdr:col>3</xdr:col>
      <xdr:colOff>1609725</xdr:colOff>
      <xdr:row>29</xdr:row>
      <xdr:rowOff>161925</xdr:rowOff>
    </xdr:to>
    <xdr:sp>
      <xdr:nvSpPr>
        <xdr:cNvPr id="1" name="Gerade Verbindung 4"/>
        <xdr:cNvSpPr>
          <a:spLocks/>
        </xdr:cNvSpPr>
      </xdr:nvSpPr>
      <xdr:spPr>
        <a:xfrm>
          <a:off x="4572000" y="11601450"/>
          <a:ext cx="876300" cy="0"/>
        </a:xfrm>
        <a:prstGeom prst="line">
          <a:avLst/>
        </a:prstGeom>
        <a:noFill/>
        <a:ln w="19050" cmpd="sng">
          <a:solidFill>
            <a:srgbClr val="0066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485775</xdr:colOff>
      <xdr:row>1</xdr:row>
      <xdr:rowOff>9525</xdr:rowOff>
    </xdr:from>
    <xdr:to>
      <xdr:col>8</xdr:col>
      <xdr:colOff>38100</xdr:colOff>
      <xdr:row>2</xdr:row>
      <xdr:rowOff>95250</xdr:rowOff>
    </xdr:to>
    <xdr:grpSp>
      <xdr:nvGrpSpPr>
        <xdr:cNvPr id="2" name="Gruppieren 11"/>
        <xdr:cNvGrpSpPr>
          <a:grpSpLocks/>
        </xdr:cNvGrpSpPr>
      </xdr:nvGrpSpPr>
      <xdr:grpSpPr>
        <a:xfrm>
          <a:off x="5972175" y="85725"/>
          <a:ext cx="2343150" cy="923925"/>
          <a:chOff x="9429749" y="0"/>
          <a:chExt cx="2449901" cy="962025"/>
        </a:xfrm>
        <a:solidFill>
          <a:srgbClr val="FFFFFF"/>
        </a:solidFill>
      </xdr:grpSpPr>
      <xdr:pic>
        <xdr:nvPicPr>
          <xdr:cNvPr id="3" name="Picture 2" descr="Stiftungslogo5"/>
          <xdr:cNvPicPr preferRelativeResize="1">
            <a:picLocks noChangeAspect="1"/>
          </xdr:cNvPicPr>
        </xdr:nvPicPr>
        <xdr:blipFill>
          <a:blip r:embed="rId1"/>
          <a:stretch>
            <a:fillRect/>
          </a:stretch>
        </xdr:blipFill>
        <xdr:spPr>
          <a:xfrm>
            <a:off x="10867841" y="380962"/>
            <a:ext cx="523666" cy="500734"/>
          </a:xfrm>
          <a:prstGeom prst="rect">
            <a:avLst/>
          </a:prstGeom>
          <a:noFill/>
          <a:ln w="9525" cmpd="sng">
            <a:noFill/>
          </a:ln>
        </xdr:spPr>
      </xdr:pic>
      <xdr:sp>
        <xdr:nvSpPr>
          <xdr:cNvPr id="4" name="Rectangle 3"/>
          <xdr:cNvSpPr>
            <a:spLocks/>
          </xdr:cNvSpPr>
        </xdr:nvSpPr>
        <xdr:spPr>
          <a:xfrm>
            <a:off x="9429749" y="0"/>
            <a:ext cx="2086091" cy="962025"/>
          </a:xfrm>
          <a:prstGeom prst="rect">
            <a:avLst/>
          </a:prstGeom>
          <a:noFill/>
          <a:ln w="952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Textfeld 6"/>
          <xdr:cNvSpPr txBox="1">
            <a:spLocks noChangeArrowheads="1"/>
          </xdr:cNvSpPr>
        </xdr:nvSpPr>
        <xdr:spPr>
          <a:xfrm>
            <a:off x="9429749" y="0"/>
            <a:ext cx="2449901" cy="416557"/>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Stiftung Katholische Freie Schule
</a:t>
            </a:r>
            <a:r>
              <a:rPr lang="en-US" cap="none" sz="900" b="1" i="0" u="none" baseline="0">
                <a:solidFill>
                  <a:srgbClr val="000000"/>
                </a:solidFill>
                <a:latin typeface="Arial"/>
                <a:ea typeface="Arial"/>
                <a:cs typeface="Arial"/>
              </a:rPr>
              <a:t>der Diözese Rottenburg- Stuttgart</a:t>
            </a:r>
          </a:p>
        </xdr:txBody>
      </xdr:sp>
      <xdr:sp>
        <xdr:nvSpPr>
          <xdr:cNvPr id="6" name="Textfeld 7"/>
          <xdr:cNvSpPr txBox="1">
            <a:spLocks noChangeArrowheads="1"/>
          </xdr:cNvSpPr>
        </xdr:nvSpPr>
        <xdr:spPr>
          <a:xfrm>
            <a:off x="9449961" y="367013"/>
            <a:ext cx="1514039" cy="426418"/>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Fahrtkosten-PKW-
</a:t>
            </a:r>
            <a:r>
              <a:rPr lang="en-US" cap="none" sz="900" b="1" i="0" u="none" baseline="0">
                <a:solidFill>
                  <a:srgbClr val="000000"/>
                </a:solidFill>
                <a:latin typeface="Arial"/>
                <a:ea typeface="Arial"/>
                <a:cs typeface="Arial"/>
              </a:rPr>
              <a:t>Seminartage  1.2</a:t>
            </a:r>
          </a:p>
        </xdr:txBody>
      </xdr:sp>
      <xdr:sp>
        <xdr:nvSpPr>
          <xdr:cNvPr id="7" name="Textfeld 8"/>
          <xdr:cNvSpPr txBox="1">
            <a:spLocks noChangeArrowheads="1"/>
          </xdr:cNvSpPr>
        </xdr:nvSpPr>
        <xdr:spPr>
          <a:xfrm>
            <a:off x="9459760" y="743886"/>
            <a:ext cx="876452" cy="208278"/>
          </a:xfrm>
          <a:prstGeom prst="rect">
            <a:avLst/>
          </a:prstGeom>
          <a:noFill/>
          <a:ln w="9525" cmpd="sng">
            <a:noFill/>
          </a:ln>
        </xdr:spPr>
        <xdr:txBody>
          <a:bodyPr vertOverflow="clip" wrap="square"/>
          <a:p>
            <a:pPr algn="l">
              <a:defRPr/>
            </a:pPr>
            <a:r>
              <a:rPr lang="en-US" cap="none" sz="600" b="1" i="0" u="none" baseline="0">
                <a:solidFill>
                  <a:srgbClr val="000000"/>
                </a:solidFill>
                <a:latin typeface="Arial"/>
                <a:ea typeface="Arial"/>
                <a:cs typeface="Arial"/>
              </a:rPr>
              <a:t>18.02.2016</a:t>
            </a:r>
            <a:r>
              <a:rPr lang="en-US" cap="none" sz="800" b="1" i="0" u="none" baseline="0">
                <a:solidFill>
                  <a:srgbClr val="000000"/>
                </a:solidFill>
                <a:latin typeface="Arial"/>
                <a:ea typeface="Arial"/>
                <a:cs typeface="Arial"/>
              </a:rPr>
              <a:t>, Sc</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xdr:row>
      <xdr:rowOff>76200</xdr:rowOff>
    </xdr:from>
    <xdr:to>
      <xdr:col>14</xdr:col>
      <xdr:colOff>0</xdr:colOff>
      <xdr:row>3</xdr:row>
      <xdr:rowOff>285750</xdr:rowOff>
    </xdr:to>
    <xdr:sp>
      <xdr:nvSpPr>
        <xdr:cNvPr id="1" name="Rechteck 1"/>
        <xdr:cNvSpPr>
          <a:spLocks/>
        </xdr:cNvSpPr>
      </xdr:nvSpPr>
      <xdr:spPr>
        <a:xfrm>
          <a:off x="4086225" y="1057275"/>
          <a:ext cx="5238750"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4</xdr:row>
      <xdr:rowOff>0</xdr:rowOff>
    </xdr:from>
    <xdr:to>
      <xdr:col>9</xdr:col>
      <xdr:colOff>0</xdr:colOff>
      <xdr:row>5</xdr:row>
      <xdr:rowOff>142875</xdr:rowOff>
    </xdr:to>
    <xdr:sp>
      <xdr:nvSpPr>
        <xdr:cNvPr id="2" name="Rechteck 2"/>
        <xdr:cNvSpPr>
          <a:spLocks/>
        </xdr:cNvSpPr>
      </xdr:nvSpPr>
      <xdr:spPr>
        <a:xfrm>
          <a:off x="4086225" y="1381125"/>
          <a:ext cx="367665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5</xdr:row>
      <xdr:rowOff>152400</xdr:rowOff>
    </xdr:from>
    <xdr:to>
      <xdr:col>7</xdr:col>
      <xdr:colOff>19050</xdr:colOff>
      <xdr:row>8</xdr:row>
      <xdr:rowOff>9525</xdr:rowOff>
    </xdr:to>
    <xdr:sp>
      <xdr:nvSpPr>
        <xdr:cNvPr id="3" name="Rechteck 3"/>
        <xdr:cNvSpPr>
          <a:spLocks/>
        </xdr:cNvSpPr>
      </xdr:nvSpPr>
      <xdr:spPr>
        <a:xfrm>
          <a:off x="4086225" y="1685925"/>
          <a:ext cx="330517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428625</xdr:colOff>
      <xdr:row>8</xdr:row>
      <xdr:rowOff>361950</xdr:rowOff>
    </xdr:from>
    <xdr:ext cx="1238250" cy="476250"/>
    <xdr:sp>
      <xdr:nvSpPr>
        <xdr:cNvPr id="4" name="Textfeld 4"/>
        <xdr:cNvSpPr txBox="1">
          <a:spLocks noChangeArrowheads="1"/>
        </xdr:cNvSpPr>
      </xdr:nvSpPr>
      <xdr:spPr>
        <a:xfrm>
          <a:off x="581025" y="2343150"/>
          <a:ext cx="1238250" cy="476250"/>
        </a:xfrm>
        <a:prstGeom prst="rect">
          <a:avLst/>
        </a:prstGeom>
        <a:noFill/>
        <a:ln w="9525" cmpd="sng">
          <a:noFill/>
        </a:ln>
      </xdr:spPr>
      <xdr:txBody>
        <a:bodyPr vertOverflow="clip" wrap="square"/>
        <a:p>
          <a:pPr algn="l">
            <a:defRPr/>
          </a:pPr>
          <a:r>
            <a:rPr lang="en-US" cap="none" sz="800" b="0" i="0" u="none" baseline="0">
              <a:solidFill>
                <a:srgbClr val="003366"/>
              </a:solidFill>
              <a:latin typeface="Calibri"/>
              <a:ea typeface="Calibri"/>
              <a:cs typeface="Calibri"/>
            </a:rPr>
            <a:t>Falls Fahrer nicht Konto-inhaber bitte Hinweis in Zeile darunter !</a:t>
          </a:r>
        </a:p>
      </xdr:txBody>
    </xdr:sp>
    <xdr:clientData/>
  </xdr:oneCellAnchor>
  <xdr:twoCellAnchor>
    <xdr:from>
      <xdr:col>1</xdr:col>
      <xdr:colOff>295275</xdr:colOff>
      <xdr:row>9</xdr:row>
      <xdr:rowOff>47625</xdr:rowOff>
    </xdr:from>
    <xdr:to>
      <xdr:col>1</xdr:col>
      <xdr:colOff>476250</xdr:colOff>
      <xdr:row>10</xdr:row>
      <xdr:rowOff>95250</xdr:rowOff>
    </xdr:to>
    <xdr:sp>
      <xdr:nvSpPr>
        <xdr:cNvPr id="5" name="Gerade Verbindung mit Pfeil 6"/>
        <xdr:cNvSpPr>
          <a:spLocks/>
        </xdr:cNvSpPr>
      </xdr:nvSpPr>
      <xdr:spPr>
        <a:xfrm flipH="1">
          <a:off x="447675" y="2543175"/>
          <a:ext cx="180975" cy="352425"/>
        </a:xfrm>
        <a:prstGeom prst="straightConnector1">
          <a:avLst/>
        </a:prstGeom>
        <a:noFill/>
        <a:ln w="9525" cmpd="sng">
          <a:solidFill>
            <a:srgbClr val="1F497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609600</xdr:colOff>
      <xdr:row>0</xdr:row>
      <xdr:rowOff>28575</xdr:rowOff>
    </xdr:from>
    <xdr:to>
      <xdr:col>32</xdr:col>
      <xdr:colOff>533400</xdr:colOff>
      <xdr:row>54</xdr:row>
      <xdr:rowOff>28575</xdr:rowOff>
    </xdr:to>
    <xdr:sp>
      <xdr:nvSpPr>
        <xdr:cNvPr id="6" name="Rechteck 7"/>
        <xdr:cNvSpPr>
          <a:spLocks/>
        </xdr:cNvSpPr>
      </xdr:nvSpPr>
      <xdr:spPr>
        <a:xfrm>
          <a:off x="22250400" y="28575"/>
          <a:ext cx="2971800" cy="9915525"/>
        </a:xfrm>
        <a:prstGeom prst="rect">
          <a:avLst/>
        </a:prstGeom>
        <a:solidFill>
          <a:srgbClr val="D9D9D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3</xdr:row>
      <xdr:rowOff>9525</xdr:rowOff>
    </xdr:from>
    <xdr:to>
      <xdr:col>3</xdr:col>
      <xdr:colOff>1152525</xdr:colOff>
      <xdr:row>8</xdr:row>
      <xdr:rowOff>9525</xdr:rowOff>
    </xdr:to>
    <xdr:sp>
      <xdr:nvSpPr>
        <xdr:cNvPr id="7" name="Rechteck 5"/>
        <xdr:cNvSpPr>
          <a:spLocks/>
        </xdr:cNvSpPr>
      </xdr:nvSpPr>
      <xdr:spPr>
        <a:xfrm>
          <a:off x="1866900" y="1085850"/>
          <a:ext cx="1000125"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xdr:col>
      <xdr:colOff>104775</xdr:colOff>
      <xdr:row>2</xdr:row>
      <xdr:rowOff>76200</xdr:rowOff>
    </xdr:from>
    <xdr:ext cx="733425" cy="180975"/>
    <xdr:sp>
      <xdr:nvSpPr>
        <xdr:cNvPr id="8" name="Textfeld 8"/>
        <xdr:cNvSpPr txBox="1">
          <a:spLocks noChangeArrowheads="1"/>
        </xdr:cNvSpPr>
      </xdr:nvSpPr>
      <xdr:spPr>
        <a:xfrm>
          <a:off x="1819275" y="1057275"/>
          <a:ext cx="73342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Vermerk SAD:</a:t>
          </a:r>
        </a:p>
      </xdr:txBody>
    </xdr:sp>
    <xdr:clientData/>
  </xdr:oneCellAnchor>
  <xdr:twoCellAnchor>
    <xdr:from>
      <xdr:col>16</xdr:col>
      <xdr:colOff>190500</xdr:colOff>
      <xdr:row>0</xdr:row>
      <xdr:rowOff>47625</xdr:rowOff>
    </xdr:from>
    <xdr:to>
      <xdr:col>30</xdr:col>
      <xdr:colOff>57150</xdr:colOff>
      <xdr:row>56</xdr:row>
      <xdr:rowOff>19050</xdr:rowOff>
    </xdr:to>
    <xdr:sp>
      <xdr:nvSpPr>
        <xdr:cNvPr id="9" name="Rechteck 11"/>
        <xdr:cNvSpPr>
          <a:spLocks/>
        </xdr:cNvSpPr>
      </xdr:nvSpPr>
      <xdr:spPr>
        <a:xfrm>
          <a:off x="12687300" y="47625"/>
          <a:ext cx="10534650" cy="10210800"/>
        </a:xfrm>
        <a:prstGeom prst="rect">
          <a:avLst/>
        </a:prstGeom>
        <a:solidFill>
          <a:srgbClr val="D9D9D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0</xdr:row>
      <xdr:rowOff>190500</xdr:rowOff>
    </xdr:from>
    <xdr:to>
      <xdr:col>15</xdr:col>
      <xdr:colOff>2495550</xdr:colOff>
      <xdr:row>3</xdr:row>
      <xdr:rowOff>38100</xdr:rowOff>
    </xdr:to>
    <xdr:grpSp>
      <xdr:nvGrpSpPr>
        <xdr:cNvPr id="10" name="Gruppieren 11"/>
        <xdr:cNvGrpSpPr>
          <a:grpSpLocks/>
        </xdr:cNvGrpSpPr>
      </xdr:nvGrpSpPr>
      <xdr:grpSpPr>
        <a:xfrm>
          <a:off x="9563100" y="190500"/>
          <a:ext cx="2343150" cy="923925"/>
          <a:chOff x="9429749" y="0"/>
          <a:chExt cx="2449901" cy="962025"/>
        </a:xfrm>
        <a:solidFill>
          <a:srgbClr val="FFFFFF"/>
        </a:solidFill>
      </xdr:grpSpPr>
      <xdr:pic>
        <xdr:nvPicPr>
          <xdr:cNvPr id="11" name="Picture 2" descr="Stiftungslogo5"/>
          <xdr:cNvPicPr preferRelativeResize="1">
            <a:picLocks noChangeAspect="1"/>
          </xdr:cNvPicPr>
        </xdr:nvPicPr>
        <xdr:blipFill>
          <a:blip r:embed="rId1"/>
          <a:stretch>
            <a:fillRect/>
          </a:stretch>
        </xdr:blipFill>
        <xdr:spPr>
          <a:xfrm>
            <a:off x="10867841" y="380962"/>
            <a:ext cx="523666" cy="500734"/>
          </a:xfrm>
          <a:prstGeom prst="rect">
            <a:avLst/>
          </a:prstGeom>
          <a:noFill/>
          <a:ln w="9525" cmpd="sng">
            <a:noFill/>
          </a:ln>
        </xdr:spPr>
      </xdr:pic>
      <xdr:sp>
        <xdr:nvSpPr>
          <xdr:cNvPr id="12" name="Rectangle 3"/>
          <xdr:cNvSpPr>
            <a:spLocks/>
          </xdr:cNvSpPr>
        </xdr:nvSpPr>
        <xdr:spPr>
          <a:xfrm>
            <a:off x="9429749" y="0"/>
            <a:ext cx="2086091" cy="962025"/>
          </a:xfrm>
          <a:prstGeom prst="rect">
            <a:avLst/>
          </a:prstGeom>
          <a:noFill/>
          <a:ln w="952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Textfeld 14"/>
          <xdr:cNvSpPr txBox="1">
            <a:spLocks noChangeArrowheads="1"/>
          </xdr:cNvSpPr>
        </xdr:nvSpPr>
        <xdr:spPr>
          <a:xfrm>
            <a:off x="9429749" y="0"/>
            <a:ext cx="2449901" cy="416557"/>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Stiftung Katholische Freie Schule
</a:t>
            </a:r>
            <a:r>
              <a:rPr lang="en-US" cap="none" sz="900" b="1" i="0" u="none" baseline="0">
                <a:solidFill>
                  <a:srgbClr val="000000"/>
                </a:solidFill>
                <a:latin typeface="Arial"/>
                <a:ea typeface="Arial"/>
                <a:cs typeface="Arial"/>
              </a:rPr>
              <a:t>der Diözese Rottenburg- Stuttgart</a:t>
            </a:r>
          </a:p>
        </xdr:txBody>
      </xdr:sp>
      <xdr:sp>
        <xdr:nvSpPr>
          <xdr:cNvPr id="14" name="Textfeld 15"/>
          <xdr:cNvSpPr txBox="1">
            <a:spLocks noChangeArrowheads="1"/>
          </xdr:cNvSpPr>
        </xdr:nvSpPr>
        <xdr:spPr>
          <a:xfrm>
            <a:off x="9449961" y="367013"/>
            <a:ext cx="1514039" cy="426418"/>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Fahrtkosten-PKW-
</a:t>
            </a:r>
            <a:r>
              <a:rPr lang="en-US" cap="none" sz="900" b="1" i="0" u="none" baseline="0">
                <a:solidFill>
                  <a:srgbClr val="000000"/>
                </a:solidFill>
                <a:latin typeface="Arial"/>
                <a:ea typeface="Arial"/>
                <a:cs typeface="Arial"/>
              </a:rPr>
              <a:t>Seminartage  1.2</a:t>
            </a:r>
          </a:p>
        </xdr:txBody>
      </xdr:sp>
      <xdr:sp>
        <xdr:nvSpPr>
          <xdr:cNvPr id="15" name="Textfeld 16"/>
          <xdr:cNvSpPr txBox="1">
            <a:spLocks noChangeArrowheads="1"/>
          </xdr:cNvSpPr>
        </xdr:nvSpPr>
        <xdr:spPr>
          <a:xfrm>
            <a:off x="9459760" y="743886"/>
            <a:ext cx="876452" cy="208278"/>
          </a:xfrm>
          <a:prstGeom prst="rect">
            <a:avLst/>
          </a:prstGeom>
          <a:noFill/>
          <a:ln w="9525" cmpd="sng">
            <a:noFill/>
          </a:ln>
        </xdr:spPr>
        <xdr:txBody>
          <a:bodyPr vertOverflow="clip" wrap="square"/>
          <a:p>
            <a:pPr algn="l">
              <a:defRPr/>
            </a:pPr>
            <a:r>
              <a:rPr lang="en-US" cap="none" sz="600" b="1" i="0" u="none" baseline="0">
                <a:solidFill>
                  <a:srgbClr val="000000"/>
                </a:solidFill>
                <a:latin typeface="Arial"/>
                <a:ea typeface="Arial"/>
                <a:cs typeface="Arial"/>
              </a:rPr>
              <a:t>18.02.2016</a:t>
            </a:r>
            <a:r>
              <a:rPr lang="en-US" cap="none" sz="800" b="1" i="0" u="none" baseline="0">
                <a:solidFill>
                  <a:srgbClr val="000000"/>
                </a:solidFill>
                <a:latin typeface="Arial"/>
                <a:ea typeface="Arial"/>
                <a:cs typeface="Arial"/>
              </a:rPr>
              <a:t>, Sc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xdr:row>
      <xdr:rowOff>142875</xdr:rowOff>
    </xdr:from>
    <xdr:to>
      <xdr:col>9</xdr:col>
      <xdr:colOff>619125</xdr:colOff>
      <xdr:row>5</xdr:row>
      <xdr:rowOff>95250</xdr:rowOff>
    </xdr:to>
    <xdr:grpSp>
      <xdr:nvGrpSpPr>
        <xdr:cNvPr id="1" name="Gruppieren 11"/>
        <xdr:cNvGrpSpPr>
          <a:grpSpLocks/>
        </xdr:cNvGrpSpPr>
      </xdr:nvGrpSpPr>
      <xdr:grpSpPr>
        <a:xfrm>
          <a:off x="7258050" y="523875"/>
          <a:ext cx="2343150" cy="1514475"/>
          <a:chOff x="9429749" y="0"/>
          <a:chExt cx="2449901" cy="962025"/>
        </a:xfrm>
        <a:solidFill>
          <a:srgbClr val="FFFFFF"/>
        </a:solidFill>
      </xdr:grpSpPr>
      <xdr:pic>
        <xdr:nvPicPr>
          <xdr:cNvPr id="2" name="Picture 2" descr="Stiftungslogo5"/>
          <xdr:cNvPicPr preferRelativeResize="1">
            <a:picLocks noChangeAspect="1"/>
          </xdr:cNvPicPr>
        </xdr:nvPicPr>
        <xdr:blipFill>
          <a:blip r:embed="rId1"/>
          <a:stretch>
            <a:fillRect/>
          </a:stretch>
        </xdr:blipFill>
        <xdr:spPr>
          <a:xfrm>
            <a:off x="10867841" y="380962"/>
            <a:ext cx="523666" cy="500734"/>
          </a:xfrm>
          <a:prstGeom prst="rect">
            <a:avLst/>
          </a:prstGeom>
          <a:noFill/>
          <a:ln w="9525" cmpd="sng">
            <a:noFill/>
          </a:ln>
        </xdr:spPr>
      </xdr:pic>
      <xdr:sp>
        <xdr:nvSpPr>
          <xdr:cNvPr id="3" name="Rectangle 3"/>
          <xdr:cNvSpPr>
            <a:spLocks/>
          </xdr:cNvSpPr>
        </xdr:nvSpPr>
        <xdr:spPr>
          <a:xfrm>
            <a:off x="9429749" y="0"/>
            <a:ext cx="2086091" cy="962025"/>
          </a:xfrm>
          <a:prstGeom prst="rect">
            <a:avLst/>
          </a:prstGeom>
          <a:noFill/>
          <a:ln w="952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feld 5"/>
          <xdr:cNvSpPr txBox="1">
            <a:spLocks noChangeArrowheads="1"/>
          </xdr:cNvSpPr>
        </xdr:nvSpPr>
        <xdr:spPr>
          <a:xfrm>
            <a:off x="9429749" y="0"/>
            <a:ext cx="2449901" cy="416557"/>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Stiftung Katholische Freie Schule
</a:t>
            </a:r>
            <a:r>
              <a:rPr lang="en-US" cap="none" sz="900" b="1" i="0" u="none" baseline="0">
                <a:solidFill>
                  <a:srgbClr val="000000"/>
                </a:solidFill>
                <a:latin typeface="Arial"/>
                <a:ea typeface="Arial"/>
                <a:cs typeface="Arial"/>
              </a:rPr>
              <a:t>der Diözese Rottenburg- Stuttgart</a:t>
            </a:r>
          </a:p>
        </xdr:txBody>
      </xdr:sp>
      <xdr:sp>
        <xdr:nvSpPr>
          <xdr:cNvPr id="5" name="Textfeld 6"/>
          <xdr:cNvSpPr txBox="1">
            <a:spLocks noChangeArrowheads="1"/>
          </xdr:cNvSpPr>
        </xdr:nvSpPr>
        <xdr:spPr>
          <a:xfrm>
            <a:off x="9449961" y="367013"/>
            <a:ext cx="1514039" cy="426418"/>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Fahrtkosten-PKW-
</a:t>
            </a:r>
            <a:r>
              <a:rPr lang="en-US" cap="none" sz="900" b="1" i="0" u="none" baseline="0">
                <a:solidFill>
                  <a:srgbClr val="000000"/>
                </a:solidFill>
                <a:latin typeface="Arial"/>
                <a:ea typeface="Arial"/>
                <a:cs typeface="Arial"/>
              </a:rPr>
              <a:t>Seminartage  1.2</a:t>
            </a:r>
          </a:p>
        </xdr:txBody>
      </xdr:sp>
      <xdr:sp>
        <xdr:nvSpPr>
          <xdr:cNvPr id="6" name="Textfeld 7"/>
          <xdr:cNvSpPr txBox="1">
            <a:spLocks noChangeArrowheads="1"/>
          </xdr:cNvSpPr>
        </xdr:nvSpPr>
        <xdr:spPr>
          <a:xfrm>
            <a:off x="9459760" y="743886"/>
            <a:ext cx="876452" cy="208278"/>
          </a:xfrm>
          <a:prstGeom prst="rect">
            <a:avLst/>
          </a:prstGeom>
          <a:noFill/>
          <a:ln w="9525" cmpd="sng">
            <a:noFill/>
          </a:ln>
        </xdr:spPr>
        <xdr:txBody>
          <a:bodyPr vertOverflow="clip" wrap="square"/>
          <a:p>
            <a:pPr algn="l">
              <a:defRPr/>
            </a:pPr>
            <a:r>
              <a:rPr lang="en-US" cap="none" sz="600" b="1" i="0" u="none" baseline="0">
                <a:solidFill>
                  <a:srgbClr val="000000"/>
                </a:solidFill>
                <a:latin typeface="Arial"/>
                <a:ea typeface="Arial"/>
                <a:cs typeface="Arial"/>
              </a:rPr>
              <a:t>18.02.2016</a:t>
            </a:r>
            <a:r>
              <a:rPr lang="en-US" cap="none" sz="800" b="1" i="0" u="none" baseline="0">
                <a:solidFill>
                  <a:srgbClr val="000000"/>
                </a:solidFill>
                <a:latin typeface="Arial"/>
                <a:ea typeface="Arial"/>
                <a:cs typeface="Arial"/>
              </a:rPr>
              <a:t>, Sc</a:t>
            </a:r>
          </a:p>
        </xdr:txBody>
      </xdr:sp>
    </xdr:grpSp>
    <xdr:clientData/>
  </xdr:twoCellAnchor>
  <xdr:twoCellAnchor>
    <xdr:from>
      <xdr:col>17</xdr:col>
      <xdr:colOff>66675</xdr:colOff>
      <xdr:row>0</xdr:row>
      <xdr:rowOff>66675</xdr:rowOff>
    </xdr:from>
    <xdr:to>
      <xdr:col>23</xdr:col>
      <xdr:colOff>666750</xdr:colOff>
      <xdr:row>38</xdr:row>
      <xdr:rowOff>19050</xdr:rowOff>
    </xdr:to>
    <xdr:sp>
      <xdr:nvSpPr>
        <xdr:cNvPr id="7" name="Rechteck 1"/>
        <xdr:cNvSpPr>
          <a:spLocks/>
        </xdr:cNvSpPr>
      </xdr:nvSpPr>
      <xdr:spPr>
        <a:xfrm>
          <a:off x="15144750" y="66675"/>
          <a:ext cx="5172075" cy="9410700"/>
        </a:xfrm>
        <a:prstGeom prst="rect">
          <a:avLst/>
        </a:prstGeom>
        <a:solidFill>
          <a:srgbClr val="C0C0C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tabColor rgb="FFFFFF00"/>
  </sheetPr>
  <dimension ref="B1:AB32"/>
  <sheetViews>
    <sheetView zoomScalePageLayoutView="0" workbookViewId="0" topLeftCell="A1">
      <selection activeCell="G9" sqref="G9"/>
    </sheetView>
  </sheetViews>
  <sheetFormatPr defaultColWidth="11.421875" defaultRowHeight="15"/>
  <cols>
    <col min="1" max="1" width="8.140625" style="24" customWidth="1"/>
    <col min="2" max="4" width="24.7109375" style="24" customWidth="1"/>
    <col min="5" max="5" width="7.57421875" style="24" customWidth="1"/>
    <col min="6" max="16384" width="11.421875" style="24" customWidth="1"/>
  </cols>
  <sheetData>
    <row r="1" ht="6" customHeight="1">
      <c r="AB1" s="26">
        <f>Fahrtkosten_PKW_Seminartage!AB1</f>
        <v>0.25</v>
      </c>
    </row>
    <row r="2" spans="2:28" ht="66" customHeight="1">
      <c r="B2" s="54" t="s">
        <v>26</v>
      </c>
      <c r="C2" s="55"/>
      <c r="D2" s="55"/>
      <c r="AB2" s="26">
        <f>Fahrtkosten_PKW_Seminartage!AB2</f>
        <v>0.02</v>
      </c>
    </row>
    <row r="3" ht="14.25"/>
    <row r="5" ht="16.5" customHeight="1">
      <c r="B5" s="25" t="s">
        <v>24</v>
      </c>
    </row>
    <row r="6" ht="5.25" customHeight="1"/>
    <row r="7" spans="2:4" ht="78.75" customHeight="1">
      <c r="B7" s="56" t="s">
        <v>23</v>
      </c>
      <c r="C7" s="56"/>
      <c r="D7" s="56"/>
    </row>
    <row r="8" spans="2:4" ht="47.25" customHeight="1">
      <c r="B8" s="56" t="s">
        <v>27</v>
      </c>
      <c r="C8" s="56"/>
      <c r="D8" s="56"/>
    </row>
    <row r="9" spans="2:4" ht="75" customHeight="1">
      <c r="B9" s="56" t="s">
        <v>22</v>
      </c>
      <c r="C9" s="56"/>
      <c r="D9" s="56"/>
    </row>
    <row r="10" spans="2:4" ht="49.5" customHeight="1">
      <c r="B10" s="56" t="s">
        <v>28</v>
      </c>
      <c r="C10" s="56"/>
      <c r="D10" s="56"/>
    </row>
    <row r="11" spans="2:4" ht="77.25" customHeight="1">
      <c r="B11" s="56" t="str">
        <f>"Sowohl bei der Berechnung der maximalen Gesamterstattung als auch bei der maximalen Erstattung für den einzelnen Fahrer werden "&amp;AB1&amp;" Euro pro gefahrenem Kilometer sowie "&amp;AB2&amp;" Euro pro Beifahrer und Kilometer zugrunde gelegt."</f>
        <v>Sowohl bei der Berechnung der maximalen Gesamterstattung als auch bei der maximalen Erstattung für den einzelnen Fahrer werden 0,25 Euro pro gefahrenem Kilometer sowie 0,02 Euro pro Beifahrer und Kilometer zugrunde gelegt.</v>
      </c>
      <c r="C11" s="56"/>
      <c r="D11" s="56"/>
    </row>
    <row r="12" spans="2:4" ht="101.25" customHeight="1">
      <c r="B12" s="56" t="s">
        <v>62</v>
      </c>
      <c r="C12" s="56"/>
      <c r="D12" s="56"/>
    </row>
    <row r="13" spans="2:4" ht="69" customHeight="1">
      <c r="B13" s="52" t="s">
        <v>63</v>
      </c>
      <c r="C13" s="52"/>
      <c r="D13" s="52"/>
    </row>
    <row r="14" spans="2:4" ht="33" customHeight="1">
      <c r="B14" s="53"/>
      <c r="C14" s="53"/>
      <c r="D14" s="53"/>
    </row>
    <row r="16" ht="16.5">
      <c r="B16" s="25" t="s">
        <v>29</v>
      </c>
    </row>
    <row r="17" ht="4.5" customHeight="1"/>
    <row r="18" spans="2:4" ht="29.25" customHeight="1">
      <c r="B18" s="57" t="s">
        <v>30</v>
      </c>
      <c r="C18" s="58"/>
      <c r="D18" s="58"/>
    </row>
    <row r="19" spans="2:4" ht="3" customHeight="1">
      <c r="B19" s="28"/>
      <c r="C19" s="28"/>
      <c r="D19" s="28"/>
    </row>
    <row r="20" spans="2:4" ht="15">
      <c r="B20" s="60" t="s">
        <v>32</v>
      </c>
      <c r="C20" s="59"/>
      <c r="D20" s="29" t="str">
        <f>IF(Fahrtkosten_PKW_Seminartage!G5&gt;0,Fahrtkosten_PKW_Seminartage!G5,0)&amp;" km"</f>
        <v>0 km</v>
      </c>
    </row>
    <row r="21" spans="2:4" ht="15">
      <c r="B21" s="60" t="s">
        <v>31</v>
      </c>
      <c r="C21" s="59"/>
      <c r="D21" s="29">
        <f>IF(Fahrtkosten_PKW_Seminartage!G7&gt;0,Fahrtkosten_PKW_Seminartage!G7,0)</f>
        <v>0</v>
      </c>
    </row>
    <row r="22" ht="7.5" customHeight="1">
      <c r="D22" s="27"/>
    </row>
    <row r="23" spans="2:4" ht="14.25">
      <c r="B23" s="30" t="s">
        <v>33</v>
      </c>
      <c r="C23" s="28"/>
      <c r="D23" s="29"/>
    </row>
    <row r="24" spans="2:4" ht="8.25" customHeight="1">
      <c r="B24" s="28"/>
      <c r="C24" s="28"/>
      <c r="D24" s="29"/>
    </row>
    <row r="25" spans="2:4" ht="14.25">
      <c r="B25" s="28" t="s">
        <v>34</v>
      </c>
      <c r="C25" s="28"/>
      <c r="D25" s="29">
        <f>Fahrtkosten_PKW_Seminartage!AB4</f>
        <v>0</v>
      </c>
    </row>
    <row r="26" spans="2:4" ht="29.25" customHeight="1">
      <c r="B26" s="57" t="s">
        <v>35</v>
      </c>
      <c r="C26" s="58"/>
      <c r="D26" s="31" t="str">
        <f>Fahrtkosten_PKW_Seminartage!AB7*Fahrtkosten_PKW_Seminartage!AB1&amp;" Euro"</f>
        <v>0 Euro</v>
      </c>
    </row>
    <row r="27" spans="2:4" ht="10.5" customHeight="1">
      <c r="B27" s="28"/>
      <c r="C27" s="28"/>
      <c r="D27" s="29"/>
    </row>
    <row r="28" spans="2:4" ht="32.25" customHeight="1">
      <c r="B28" s="57" t="s">
        <v>36</v>
      </c>
      <c r="C28" s="59"/>
      <c r="D28" s="29">
        <f>Fahrtkosten_PKW_Seminartage!G7-Fahrtkosten_PKW_Seminartage!AB4</f>
        <v>0</v>
      </c>
    </row>
    <row r="29" spans="2:4" ht="32.25" customHeight="1">
      <c r="B29" s="57" t="s">
        <v>37</v>
      </c>
      <c r="C29" s="59"/>
      <c r="D29" s="31" t="str">
        <f>D28*2*Fahrtkosten_PKW_Seminartage!G5*Fahrtkosten_PKW_Seminartage!AB2&amp;" Euro"</f>
        <v>0 Euro</v>
      </c>
    </row>
    <row r="30" spans="2:4" ht="14.25">
      <c r="B30" s="28"/>
      <c r="C30" s="28"/>
      <c r="D30" s="28"/>
    </row>
    <row r="31" spans="2:4" ht="15">
      <c r="B31" s="32" t="s">
        <v>38</v>
      </c>
      <c r="C31" s="28"/>
      <c r="D31" s="31" t="str">
        <f>IF(Fahrtkosten_PKW_Seminartage!AB8&gt;0,Fahrtkosten_PKW_Seminartage!AB8,0)&amp;" Euro"</f>
        <v>0 Euro</v>
      </c>
    </row>
    <row r="32" spans="2:4" ht="14.25">
      <c r="B32" s="28"/>
      <c r="C32" s="28"/>
      <c r="D32" s="28"/>
    </row>
  </sheetData>
  <sheetProtection password="84A3" sheet="1" objects="1" scenarios="1" selectLockedCells="1"/>
  <mergeCells count="15">
    <mergeCell ref="B26:C26"/>
    <mergeCell ref="B28:C28"/>
    <mergeCell ref="B29:C29"/>
    <mergeCell ref="B20:C20"/>
    <mergeCell ref="B21:C21"/>
    <mergeCell ref="B18:D18"/>
    <mergeCell ref="B13:D13"/>
    <mergeCell ref="B14:D14"/>
    <mergeCell ref="B2:D2"/>
    <mergeCell ref="B7:D7"/>
    <mergeCell ref="B8:D8"/>
    <mergeCell ref="B9:D9"/>
    <mergeCell ref="B10:D10"/>
    <mergeCell ref="B11:D11"/>
    <mergeCell ref="B12:D12"/>
  </mergeCells>
  <printOptions/>
  <pageMargins left="0.5905511811023623" right="0.5905511811023623" top="0.7874015748031497" bottom="0.787401574803149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tabColor rgb="FFFF0000"/>
  </sheetPr>
  <dimension ref="A1:AC71"/>
  <sheetViews>
    <sheetView tabSelected="1" zoomScalePageLayoutView="0" workbookViewId="0" topLeftCell="A1">
      <selection activeCell="F20" sqref="F20:G20"/>
    </sheetView>
  </sheetViews>
  <sheetFormatPr defaultColWidth="11.421875" defaultRowHeight="15"/>
  <cols>
    <col min="1" max="1" width="2.28125" style="1" customWidth="1"/>
    <col min="2" max="2" width="22.421875" style="3" customWidth="1"/>
    <col min="3" max="3" width="0.9921875" style="2" customWidth="1"/>
    <col min="4" max="4" width="35.00390625" style="3" customWidth="1"/>
    <col min="5" max="5" width="27.140625" style="3" customWidth="1"/>
    <col min="6" max="6" width="15.7109375" style="3" customWidth="1"/>
    <col min="7" max="7" width="7.00390625" style="3" customWidth="1"/>
    <col min="8" max="8" width="1.1484375" style="2" customWidth="1"/>
    <col min="9" max="10" width="4.7109375" style="3" customWidth="1"/>
    <col min="11" max="11" width="5.00390625" style="3" customWidth="1"/>
    <col min="12" max="12" width="1.28515625" style="2" customWidth="1"/>
    <col min="13" max="13" width="5.7109375" style="3" customWidth="1"/>
    <col min="14" max="14" width="6.7109375" style="3" customWidth="1"/>
    <col min="15" max="15" width="1.28515625" style="3" customWidth="1"/>
    <col min="16" max="16" width="46.28125" style="3" customWidth="1"/>
    <col min="17" max="27" width="11.421875" style="3" customWidth="1"/>
    <col min="28" max="29" width="11.421875" style="4" customWidth="1"/>
    <col min="30" max="16384" width="11.421875" style="3" customWidth="1"/>
  </cols>
  <sheetData>
    <row r="1" spans="2:29" ht="52.5" customHeight="1">
      <c r="B1" s="93" t="s">
        <v>25</v>
      </c>
      <c r="C1" s="94"/>
      <c r="D1" s="94"/>
      <c r="E1" s="94"/>
      <c r="F1" s="94"/>
      <c r="G1" s="34" t="s">
        <v>39</v>
      </c>
      <c r="H1" s="95" t="s">
        <v>64</v>
      </c>
      <c r="I1" s="95"/>
      <c r="J1" s="95"/>
      <c r="K1" s="95"/>
      <c r="L1" s="95"/>
      <c r="M1" s="95"/>
      <c r="N1" s="95"/>
      <c r="AB1" s="4">
        <v>0.25</v>
      </c>
      <c r="AC1" s="4" t="s">
        <v>11</v>
      </c>
    </row>
    <row r="2" spans="2:29" ht="24.75" customHeight="1">
      <c r="B2" s="23" t="s">
        <v>21</v>
      </c>
      <c r="H2" s="95"/>
      <c r="I2" s="95"/>
      <c r="J2" s="95"/>
      <c r="K2" s="95"/>
      <c r="L2" s="95"/>
      <c r="M2" s="95"/>
      <c r="N2" s="95"/>
      <c r="AB2" s="4">
        <v>0.02</v>
      </c>
      <c r="AC2" s="4" t="s">
        <v>12</v>
      </c>
    </row>
    <row r="3" ht="7.5" customHeight="1"/>
    <row r="4" spans="2:29" ht="24" customHeight="1">
      <c r="B4" s="100" t="s">
        <v>19</v>
      </c>
      <c r="C4" s="101"/>
      <c r="D4" s="5"/>
      <c r="E4" s="13"/>
      <c r="F4" s="14" t="s">
        <v>13</v>
      </c>
      <c r="G4" s="63" t="s">
        <v>65</v>
      </c>
      <c r="H4" s="77"/>
      <c r="I4" s="77"/>
      <c r="J4" s="77"/>
      <c r="K4" s="77"/>
      <c r="L4" s="77"/>
      <c r="M4" s="77"/>
      <c r="N4" s="77"/>
      <c r="AB4" s="4">
        <f>ROUND(G7/3+0.499,0)</f>
        <v>0</v>
      </c>
      <c r="AC4" s="4" t="s">
        <v>14</v>
      </c>
    </row>
    <row r="5" spans="2:14" ht="12" customHeight="1">
      <c r="B5" s="102"/>
      <c r="C5" s="103"/>
      <c r="D5" s="5"/>
      <c r="E5" s="70" t="s">
        <v>15</v>
      </c>
      <c r="F5" s="86"/>
      <c r="G5" s="63"/>
      <c r="H5" s="78" t="s">
        <v>16</v>
      </c>
      <c r="I5" s="79"/>
      <c r="J5" s="98" t="str">
        <f>"Höchstbetrag für alle Erstattungen: "&amp;AB8&amp;" €"</f>
        <v>Höchstbetrag für alle Erstattungen: 0 €</v>
      </c>
      <c r="K5" s="99"/>
      <c r="L5" s="99"/>
      <c r="M5" s="99"/>
      <c r="N5" s="99"/>
    </row>
    <row r="6" spans="2:14" ht="12" customHeight="1">
      <c r="B6" s="104"/>
      <c r="C6" s="103"/>
      <c r="D6" s="5"/>
      <c r="E6" s="86"/>
      <c r="F6" s="86"/>
      <c r="G6" s="77"/>
      <c r="H6" s="79"/>
      <c r="I6" s="79"/>
      <c r="J6" s="99"/>
      <c r="K6" s="99"/>
      <c r="L6" s="99"/>
      <c r="M6" s="99"/>
      <c r="N6" s="99"/>
    </row>
    <row r="7" spans="2:29" ht="9.75" customHeight="1" thickBot="1">
      <c r="B7" s="104"/>
      <c r="C7" s="103"/>
      <c r="D7" s="5"/>
      <c r="E7" s="70" t="s">
        <v>0</v>
      </c>
      <c r="F7" s="71"/>
      <c r="G7" s="63"/>
      <c r="J7" s="99"/>
      <c r="K7" s="99"/>
      <c r="L7" s="99"/>
      <c r="M7" s="99"/>
      <c r="N7" s="99"/>
      <c r="AB7" s="4">
        <f>AB4*G5*2</f>
        <v>0</v>
      </c>
      <c r="AC7" s="4" t="s">
        <v>17</v>
      </c>
    </row>
    <row r="8" spans="2:29" ht="13.5" customHeight="1">
      <c r="B8" s="105" t="s">
        <v>20</v>
      </c>
      <c r="C8" s="106"/>
      <c r="D8" s="5"/>
      <c r="E8" s="71"/>
      <c r="F8" s="71"/>
      <c r="G8" s="64"/>
      <c r="I8" s="87" t="s">
        <v>7</v>
      </c>
      <c r="J8" s="96" t="s">
        <v>8</v>
      </c>
      <c r="K8" s="97"/>
      <c r="M8" s="90" t="s">
        <v>5</v>
      </c>
      <c r="N8" s="80" t="s">
        <v>6</v>
      </c>
      <c r="AB8" s="4">
        <f>(AB7*AB1)+((G7-AB4)*AB2*2*G5)</f>
        <v>0</v>
      </c>
      <c r="AC8" s="4" t="s">
        <v>18</v>
      </c>
    </row>
    <row r="9" spans="2:15" ht="40.5" customHeight="1" thickBot="1">
      <c r="B9" s="75" t="str">
        <f>IF(SUM(R13:R52)=0,"Achtung! Es sind noch keine Reisekosten beantragt. Angaben in der letzten Spalte fehlen!","Es werden Reisekosten von insgesamt "&amp;SUM(R13:R52)&amp;" Euro beantragt."&amp;IF(SUM(R13:R52)&gt;AB8," Dies übersteigt den Höchstbetrag.",""))</f>
        <v>Achtung! Es sind noch keine Reisekosten beantragt. Angaben in der letzten Spalte fehlen!</v>
      </c>
      <c r="C9" s="76"/>
      <c r="D9" s="76"/>
      <c r="E9" s="76"/>
      <c r="F9" s="76"/>
      <c r="G9" s="76"/>
      <c r="H9" s="6"/>
      <c r="I9" s="88"/>
      <c r="J9" s="72" t="s">
        <v>9</v>
      </c>
      <c r="K9" s="65" t="s">
        <v>10</v>
      </c>
      <c r="L9" s="6"/>
      <c r="M9" s="91"/>
      <c r="N9" s="81"/>
      <c r="O9" s="7"/>
    </row>
    <row r="10" spans="1:29" s="11" customFormat="1" ht="24" customHeight="1" thickBot="1">
      <c r="A10" s="8"/>
      <c r="B10" s="9"/>
      <c r="C10" s="10"/>
      <c r="D10" s="5"/>
      <c r="E10" s="83" t="s">
        <v>2</v>
      </c>
      <c r="F10" s="84"/>
      <c r="G10" s="85"/>
      <c r="H10" s="6"/>
      <c r="I10" s="88"/>
      <c r="J10" s="73"/>
      <c r="K10" s="66"/>
      <c r="L10" s="10"/>
      <c r="M10" s="91"/>
      <c r="N10" s="81"/>
      <c r="O10" s="9"/>
      <c r="AB10" s="12"/>
      <c r="AC10" s="12"/>
    </row>
    <row r="11" spans="1:29" s="11" customFormat="1" ht="20.25" customHeight="1">
      <c r="A11" s="8"/>
      <c r="B11" s="15" t="s">
        <v>1</v>
      </c>
      <c r="C11" s="10"/>
      <c r="D11" s="36" t="s">
        <v>40</v>
      </c>
      <c r="E11" s="35" t="s">
        <v>3</v>
      </c>
      <c r="F11" s="68" t="s">
        <v>4</v>
      </c>
      <c r="G11" s="69"/>
      <c r="H11" s="10"/>
      <c r="I11" s="89"/>
      <c r="J11" s="74"/>
      <c r="K11" s="67"/>
      <c r="L11" s="10"/>
      <c r="M11" s="92"/>
      <c r="N11" s="82"/>
      <c r="O11" s="9"/>
      <c r="Q11" s="11">
        <f>SUM(Q13:Q52)</f>
        <v>0</v>
      </c>
      <c r="AB11" s="12"/>
      <c r="AC11" s="12"/>
    </row>
    <row r="12" spans="1:29" s="13" customFormat="1" ht="4.5" customHeight="1">
      <c r="A12" s="1"/>
      <c r="C12" s="16"/>
      <c r="H12" s="16"/>
      <c r="L12" s="16"/>
      <c r="AB12" s="17"/>
      <c r="AC12" s="17"/>
    </row>
    <row r="13" spans="1:29" s="13" customFormat="1" ht="12.75">
      <c r="A13" s="1">
        <v>1</v>
      </c>
      <c r="B13" s="18" t="s">
        <v>59</v>
      </c>
      <c r="C13" s="19"/>
      <c r="D13" s="18" t="s">
        <v>60</v>
      </c>
      <c r="E13" s="18" t="s">
        <v>61</v>
      </c>
      <c r="F13" s="61"/>
      <c r="G13" s="62"/>
      <c r="H13" s="19"/>
      <c r="I13" s="18"/>
      <c r="J13" s="18"/>
      <c r="K13" s="18"/>
      <c r="L13" s="19"/>
      <c r="M13" s="33">
        <f>I13*$AB$1+(J13*K13*$AB$2)</f>
        <v>0</v>
      </c>
      <c r="N13" s="20"/>
      <c r="P13" s="21">
        <f>IF(N13&gt;M13,"übersteigt die für diese Fahrt mögliche Erstattung !",IF(AB13&gt;$AB$8,"übersteigt die maximale Gesamt-Erstattung !",""))</f>
      </c>
      <c r="Q13" s="13">
        <f>IF(AND(N13&gt;0,N13&lt;=M13,AB13&lt;=$AB$8),1,0)</f>
        <v>0</v>
      </c>
      <c r="R13" s="13">
        <f>Q13*N13</f>
        <v>0</v>
      </c>
      <c r="AB13" s="22">
        <f>SUM(N$13:N13)</f>
        <v>0</v>
      </c>
      <c r="AC13" s="17"/>
    </row>
    <row r="14" spans="1:29" s="13" customFormat="1" ht="12.75">
      <c r="A14" s="1">
        <v>2</v>
      </c>
      <c r="B14" s="18"/>
      <c r="C14" s="19"/>
      <c r="D14" s="18"/>
      <c r="E14" s="18"/>
      <c r="F14" s="61"/>
      <c r="G14" s="62"/>
      <c r="H14" s="19"/>
      <c r="I14" s="18"/>
      <c r="J14" s="18"/>
      <c r="K14" s="18"/>
      <c r="L14" s="19"/>
      <c r="M14" s="33">
        <f>I14*$AB$1+(J14*K14*$AB$2)</f>
        <v>0</v>
      </c>
      <c r="N14" s="20"/>
      <c r="P14" s="21">
        <f aca="true" t="shared" si="0" ref="P14:P52">IF(N14&gt;M14,"übersteigt die für diese Fahrt mögliche Erstattung !",IF(AB14&gt;$AB$8,"übersteigt die maximale Gesamt-Erstattung !",""))</f>
      </c>
      <c r="Q14" s="13">
        <f aca="true" t="shared" si="1" ref="Q14:Q52">IF(AND(N14&gt;0,N14&lt;=M14,AB14&lt;=$AB$8),1,0)</f>
        <v>0</v>
      </c>
      <c r="R14" s="13">
        <f aca="true" t="shared" si="2" ref="R14:R52">Q14*N14</f>
        <v>0</v>
      </c>
      <c r="AB14" s="22">
        <f>SUM(N$13:N14)</f>
        <v>0</v>
      </c>
      <c r="AC14" s="17"/>
    </row>
    <row r="15" spans="1:29" s="13" customFormat="1" ht="12.75">
      <c r="A15" s="1">
        <v>3</v>
      </c>
      <c r="B15" s="18"/>
      <c r="C15" s="19"/>
      <c r="D15" s="18"/>
      <c r="E15" s="18"/>
      <c r="F15" s="61"/>
      <c r="G15" s="62"/>
      <c r="H15" s="19"/>
      <c r="I15" s="18"/>
      <c r="J15" s="18"/>
      <c r="K15" s="18"/>
      <c r="L15" s="19"/>
      <c r="M15" s="33">
        <f aca="true" t="shared" si="3" ref="M15:M52">I15*$AB$1+(J15*K15*$AB$2)</f>
        <v>0</v>
      </c>
      <c r="N15" s="20"/>
      <c r="P15" s="21">
        <f t="shared" si="0"/>
      </c>
      <c r="Q15" s="13">
        <f t="shared" si="1"/>
        <v>0</v>
      </c>
      <c r="R15" s="13">
        <f t="shared" si="2"/>
        <v>0</v>
      </c>
      <c r="AB15" s="22">
        <f>SUM(N$13:N15)</f>
        <v>0</v>
      </c>
      <c r="AC15" s="17"/>
    </row>
    <row r="16" spans="1:29" s="13" customFormat="1" ht="12.75">
      <c r="A16" s="1">
        <v>4</v>
      </c>
      <c r="B16" s="18"/>
      <c r="C16" s="19"/>
      <c r="D16" s="18"/>
      <c r="E16" s="18"/>
      <c r="F16" s="61"/>
      <c r="G16" s="62"/>
      <c r="H16" s="19"/>
      <c r="I16" s="18"/>
      <c r="J16" s="18"/>
      <c r="K16" s="18"/>
      <c r="L16" s="19"/>
      <c r="M16" s="33">
        <f t="shared" si="3"/>
        <v>0</v>
      </c>
      <c r="N16" s="20"/>
      <c r="P16" s="21">
        <f t="shared" si="0"/>
      </c>
      <c r="Q16" s="13">
        <f t="shared" si="1"/>
        <v>0</v>
      </c>
      <c r="R16" s="13">
        <f t="shared" si="2"/>
        <v>0</v>
      </c>
      <c r="AB16" s="22">
        <f>SUM(N$13:N16)</f>
        <v>0</v>
      </c>
      <c r="AC16" s="17"/>
    </row>
    <row r="17" spans="1:29" s="13" customFormat="1" ht="12.75">
      <c r="A17" s="1">
        <v>5</v>
      </c>
      <c r="B17" s="18"/>
      <c r="C17" s="19"/>
      <c r="D17" s="18"/>
      <c r="E17" s="18"/>
      <c r="F17" s="61"/>
      <c r="G17" s="62"/>
      <c r="H17" s="19"/>
      <c r="I17" s="18"/>
      <c r="J17" s="18"/>
      <c r="K17" s="18"/>
      <c r="L17" s="19"/>
      <c r="M17" s="33">
        <f t="shared" si="3"/>
        <v>0</v>
      </c>
      <c r="N17" s="20"/>
      <c r="P17" s="21">
        <f t="shared" si="0"/>
      </c>
      <c r="Q17" s="13">
        <f t="shared" si="1"/>
        <v>0</v>
      </c>
      <c r="R17" s="13">
        <f t="shared" si="2"/>
        <v>0</v>
      </c>
      <c r="AB17" s="22">
        <f>SUM(N$13:N17)</f>
        <v>0</v>
      </c>
      <c r="AC17" s="17"/>
    </row>
    <row r="18" spans="1:29" s="13" customFormat="1" ht="12.75">
      <c r="A18" s="1">
        <v>6</v>
      </c>
      <c r="B18" s="18"/>
      <c r="C18" s="19"/>
      <c r="D18" s="18"/>
      <c r="E18" s="18"/>
      <c r="F18" s="61"/>
      <c r="G18" s="62"/>
      <c r="H18" s="19"/>
      <c r="I18" s="18"/>
      <c r="J18" s="18"/>
      <c r="K18" s="18"/>
      <c r="L18" s="19"/>
      <c r="M18" s="33">
        <f t="shared" si="3"/>
        <v>0</v>
      </c>
      <c r="N18" s="20"/>
      <c r="P18" s="21">
        <f t="shared" si="0"/>
      </c>
      <c r="Q18" s="13">
        <f t="shared" si="1"/>
        <v>0</v>
      </c>
      <c r="R18" s="13">
        <f t="shared" si="2"/>
        <v>0</v>
      </c>
      <c r="AB18" s="22">
        <f>SUM(N$13:N18)</f>
        <v>0</v>
      </c>
      <c r="AC18" s="17"/>
    </row>
    <row r="19" spans="1:29" s="13" customFormat="1" ht="12.75">
      <c r="A19" s="1">
        <v>7</v>
      </c>
      <c r="B19" s="18"/>
      <c r="C19" s="19"/>
      <c r="D19" s="18"/>
      <c r="E19" s="18"/>
      <c r="F19" s="61"/>
      <c r="G19" s="62"/>
      <c r="H19" s="19"/>
      <c r="I19" s="18"/>
      <c r="J19" s="18"/>
      <c r="K19" s="18"/>
      <c r="L19" s="19"/>
      <c r="M19" s="33">
        <f t="shared" si="3"/>
        <v>0</v>
      </c>
      <c r="N19" s="20"/>
      <c r="P19" s="21">
        <f t="shared" si="0"/>
      </c>
      <c r="Q19" s="13">
        <f t="shared" si="1"/>
        <v>0</v>
      </c>
      <c r="R19" s="13">
        <f t="shared" si="2"/>
        <v>0</v>
      </c>
      <c r="AB19" s="22">
        <f>SUM(N$13:N19)</f>
        <v>0</v>
      </c>
      <c r="AC19" s="17"/>
    </row>
    <row r="20" spans="1:29" s="13" customFormat="1" ht="12.75">
      <c r="A20" s="1">
        <v>8</v>
      </c>
      <c r="B20" s="18"/>
      <c r="C20" s="19"/>
      <c r="D20" s="18"/>
      <c r="E20" s="18"/>
      <c r="F20" s="61"/>
      <c r="G20" s="62"/>
      <c r="H20" s="19"/>
      <c r="I20" s="18"/>
      <c r="J20" s="18"/>
      <c r="K20" s="18"/>
      <c r="L20" s="19"/>
      <c r="M20" s="33">
        <f t="shared" si="3"/>
        <v>0</v>
      </c>
      <c r="N20" s="20"/>
      <c r="P20" s="21">
        <f t="shared" si="0"/>
      </c>
      <c r="Q20" s="13">
        <f t="shared" si="1"/>
        <v>0</v>
      </c>
      <c r="R20" s="13">
        <f t="shared" si="2"/>
        <v>0</v>
      </c>
      <c r="AB20" s="22">
        <f>SUM(N$13:N20)</f>
        <v>0</v>
      </c>
      <c r="AC20" s="17"/>
    </row>
    <row r="21" spans="1:29" s="13" customFormat="1" ht="12.75">
      <c r="A21" s="1">
        <v>9</v>
      </c>
      <c r="B21" s="18"/>
      <c r="C21" s="19"/>
      <c r="D21" s="18"/>
      <c r="E21" s="18"/>
      <c r="F21" s="61"/>
      <c r="G21" s="62"/>
      <c r="H21" s="19"/>
      <c r="I21" s="18"/>
      <c r="J21" s="18"/>
      <c r="K21" s="18"/>
      <c r="L21" s="19"/>
      <c r="M21" s="33">
        <f t="shared" si="3"/>
        <v>0</v>
      </c>
      <c r="N21" s="20"/>
      <c r="P21" s="21">
        <f t="shared" si="0"/>
      </c>
      <c r="Q21" s="13">
        <f t="shared" si="1"/>
        <v>0</v>
      </c>
      <c r="R21" s="13">
        <f t="shared" si="2"/>
        <v>0</v>
      </c>
      <c r="AB21" s="22">
        <f>SUM(N$13:N21)</f>
        <v>0</v>
      </c>
      <c r="AC21" s="17"/>
    </row>
    <row r="22" spans="1:29" s="13" customFormat="1" ht="12.75">
      <c r="A22" s="1">
        <v>10</v>
      </c>
      <c r="B22" s="18"/>
      <c r="C22" s="19"/>
      <c r="D22" s="18"/>
      <c r="E22" s="18"/>
      <c r="F22" s="61"/>
      <c r="G22" s="62"/>
      <c r="H22" s="19"/>
      <c r="I22" s="18"/>
      <c r="J22" s="18"/>
      <c r="K22" s="18"/>
      <c r="L22" s="19"/>
      <c r="M22" s="33">
        <f t="shared" si="3"/>
        <v>0</v>
      </c>
      <c r="N22" s="20"/>
      <c r="P22" s="21">
        <f t="shared" si="0"/>
      </c>
      <c r="Q22" s="13">
        <f t="shared" si="1"/>
        <v>0</v>
      </c>
      <c r="R22" s="13">
        <f t="shared" si="2"/>
        <v>0</v>
      </c>
      <c r="AB22" s="22">
        <f>SUM(N$13:N22)</f>
        <v>0</v>
      </c>
      <c r="AC22" s="17"/>
    </row>
    <row r="23" spans="1:29" s="13" customFormat="1" ht="12.75">
      <c r="A23" s="1">
        <v>11</v>
      </c>
      <c r="B23" s="18"/>
      <c r="C23" s="19"/>
      <c r="D23" s="18"/>
      <c r="E23" s="18"/>
      <c r="F23" s="61"/>
      <c r="G23" s="62"/>
      <c r="H23" s="19"/>
      <c r="I23" s="18"/>
      <c r="J23" s="18"/>
      <c r="K23" s="18"/>
      <c r="L23" s="19"/>
      <c r="M23" s="33">
        <f t="shared" si="3"/>
        <v>0</v>
      </c>
      <c r="N23" s="20"/>
      <c r="P23" s="21">
        <f t="shared" si="0"/>
      </c>
      <c r="Q23" s="13">
        <f t="shared" si="1"/>
        <v>0</v>
      </c>
      <c r="R23" s="13">
        <f t="shared" si="2"/>
        <v>0</v>
      </c>
      <c r="AB23" s="22">
        <f>SUM(N$13:N23)</f>
        <v>0</v>
      </c>
      <c r="AC23" s="17"/>
    </row>
    <row r="24" spans="1:29" s="13" customFormat="1" ht="12.75">
      <c r="A24" s="1">
        <v>12</v>
      </c>
      <c r="B24" s="18"/>
      <c r="C24" s="19"/>
      <c r="D24" s="18"/>
      <c r="E24" s="18"/>
      <c r="F24" s="61"/>
      <c r="G24" s="62"/>
      <c r="H24" s="19"/>
      <c r="I24" s="18"/>
      <c r="J24" s="18"/>
      <c r="K24" s="18"/>
      <c r="L24" s="19"/>
      <c r="M24" s="33">
        <f t="shared" si="3"/>
        <v>0</v>
      </c>
      <c r="N24" s="20"/>
      <c r="P24" s="21">
        <f t="shared" si="0"/>
      </c>
      <c r="Q24" s="13">
        <f t="shared" si="1"/>
        <v>0</v>
      </c>
      <c r="R24" s="13">
        <f t="shared" si="2"/>
        <v>0</v>
      </c>
      <c r="AB24" s="22">
        <f>SUM(N$13:N24)</f>
        <v>0</v>
      </c>
      <c r="AC24" s="17"/>
    </row>
    <row r="25" spans="1:29" s="13" customFormat="1" ht="12.75">
      <c r="A25" s="1">
        <v>13</v>
      </c>
      <c r="B25" s="18"/>
      <c r="C25" s="19"/>
      <c r="D25" s="18"/>
      <c r="E25" s="18"/>
      <c r="F25" s="61"/>
      <c r="G25" s="62"/>
      <c r="H25" s="19"/>
      <c r="I25" s="18"/>
      <c r="J25" s="18"/>
      <c r="K25" s="18"/>
      <c r="L25" s="19"/>
      <c r="M25" s="33">
        <f t="shared" si="3"/>
        <v>0</v>
      </c>
      <c r="N25" s="20"/>
      <c r="P25" s="21">
        <f t="shared" si="0"/>
      </c>
      <c r="Q25" s="13">
        <f t="shared" si="1"/>
        <v>0</v>
      </c>
      <c r="R25" s="13">
        <f t="shared" si="2"/>
        <v>0</v>
      </c>
      <c r="AB25" s="22">
        <f>SUM(N$13:N25)</f>
        <v>0</v>
      </c>
      <c r="AC25" s="17"/>
    </row>
    <row r="26" spans="1:29" s="13" customFormat="1" ht="12.75">
      <c r="A26" s="1">
        <v>14</v>
      </c>
      <c r="B26" s="18"/>
      <c r="C26" s="19"/>
      <c r="D26" s="18"/>
      <c r="E26" s="18"/>
      <c r="F26" s="61"/>
      <c r="G26" s="62"/>
      <c r="H26" s="19"/>
      <c r="I26" s="18"/>
      <c r="J26" s="18"/>
      <c r="K26" s="18"/>
      <c r="L26" s="19"/>
      <c r="M26" s="33">
        <f t="shared" si="3"/>
        <v>0</v>
      </c>
      <c r="N26" s="20"/>
      <c r="P26" s="21">
        <f t="shared" si="0"/>
      </c>
      <c r="Q26" s="13">
        <f t="shared" si="1"/>
        <v>0</v>
      </c>
      <c r="R26" s="13">
        <f t="shared" si="2"/>
        <v>0</v>
      </c>
      <c r="AB26" s="22">
        <f>SUM(N$13:N26)</f>
        <v>0</v>
      </c>
      <c r="AC26" s="17"/>
    </row>
    <row r="27" spans="1:29" s="13" customFormat="1" ht="12.75">
      <c r="A27" s="1">
        <v>15</v>
      </c>
      <c r="B27" s="18"/>
      <c r="C27" s="19"/>
      <c r="D27" s="18"/>
      <c r="E27" s="18"/>
      <c r="F27" s="61"/>
      <c r="G27" s="62"/>
      <c r="H27" s="19"/>
      <c r="I27" s="18"/>
      <c r="J27" s="18"/>
      <c r="K27" s="18"/>
      <c r="L27" s="19"/>
      <c r="M27" s="33">
        <f t="shared" si="3"/>
        <v>0</v>
      </c>
      <c r="N27" s="20"/>
      <c r="P27" s="21">
        <f t="shared" si="0"/>
      </c>
      <c r="Q27" s="13">
        <f t="shared" si="1"/>
        <v>0</v>
      </c>
      <c r="R27" s="13">
        <f t="shared" si="2"/>
        <v>0</v>
      </c>
      <c r="AB27" s="22">
        <f>SUM(N$13:N27)</f>
        <v>0</v>
      </c>
      <c r="AC27" s="17"/>
    </row>
    <row r="28" spans="1:29" s="13" customFormat="1" ht="12.75">
      <c r="A28" s="1">
        <v>16</v>
      </c>
      <c r="B28" s="18"/>
      <c r="C28" s="19"/>
      <c r="D28" s="18"/>
      <c r="E28" s="18"/>
      <c r="F28" s="61"/>
      <c r="G28" s="62"/>
      <c r="H28" s="19"/>
      <c r="I28" s="18"/>
      <c r="J28" s="18"/>
      <c r="K28" s="18"/>
      <c r="L28" s="19"/>
      <c r="M28" s="33">
        <f t="shared" si="3"/>
        <v>0</v>
      </c>
      <c r="N28" s="20"/>
      <c r="P28" s="21">
        <f t="shared" si="0"/>
      </c>
      <c r="Q28" s="13">
        <f t="shared" si="1"/>
        <v>0</v>
      </c>
      <c r="R28" s="13">
        <f t="shared" si="2"/>
        <v>0</v>
      </c>
      <c r="AB28" s="22">
        <f>SUM(N$13:N28)</f>
        <v>0</v>
      </c>
      <c r="AC28" s="17"/>
    </row>
    <row r="29" spans="1:29" s="13" customFormat="1" ht="12.75">
      <c r="A29" s="1">
        <v>17</v>
      </c>
      <c r="B29" s="18"/>
      <c r="C29" s="19"/>
      <c r="D29" s="18"/>
      <c r="E29" s="18"/>
      <c r="F29" s="61"/>
      <c r="G29" s="62"/>
      <c r="H29" s="19"/>
      <c r="I29" s="18"/>
      <c r="J29" s="18"/>
      <c r="K29" s="18"/>
      <c r="L29" s="19"/>
      <c r="M29" s="33">
        <f t="shared" si="3"/>
        <v>0</v>
      </c>
      <c r="N29" s="20"/>
      <c r="P29" s="21">
        <f t="shared" si="0"/>
      </c>
      <c r="Q29" s="13">
        <f t="shared" si="1"/>
        <v>0</v>
      </c>
      <c r="R29" s="13">
        <f t="shared" si="2"/>
        <v>0</v>
      </c>
      <c r="AB29" s="22">
        <f>SUM(N$13:N29)</f>
        <v>0</v>
      </c>
      <c r="AC29" s="17"/>
    </row>
    <row r="30" spans="1:29" s="13" customFormat="1" ht="12.75">
      <c r="A30" s="1">
        <v>18</v>
      </c>
      <c r="B30" s="18"/>
      <c r="C30" s="19"/>
      <c r="D30" s="18"/>
      <c r="E30" s="18"/>
      <c r="F30" s="61"/>
      <c r="G30" s="62"/>
      <c r="H30" s="19"/>
      <c r="I30" s="18"/>
      <c r="J30" s="18"/>
      <c r="K30" s="18"/>
      <c r="L30" s="19"/>
      <c r="M30" s="33">
        <f t="shared" si="3"/>
        <v>0</v>
      </c>
      <c r="N30" s="20"/>
      <c r="P30" s="21">
        <f t="shared" si="0"/>
      </c>
      <c r="Q30" s="13">
        <f t="shared" si="1"/>
        <v>0</v>
      </c>
      <c r="R30" s="13">
        <f t="shared" si="2"/>
        <v>0</v>
      </c>
      <c r="AB30" s="22">
        <f>SUM(N$13:N30)</f>
        <v>0</v>
      </c>
      <c r="AC30" s="17"/>
    </row>
    <row r="31" spans="1:29" s="13" customFormat="1" ht="12.75">
      <c r="A31" s="1">
        <v>19</v>
      </c>
      <c r="B31" s="18"/>
      <c r="C31" s="19"/>
      <c r="D31" s="18"/>
      <c r="E31" s="18"/>
      <c r="F31" s="61"/>
      <c r="G31" s="62"/>
      <c r="H31" s="19"/>
      <c r="I31" s="18"/>
      <c r="J31" s="18"/>
      <c r="K31" s="18"/>
      <c r="L31" s="19"/>
      <c r="M31" s="33">
        <f t="shared" si="3"/>
        <v>0</v>
      </c>
      <c r="N31" s="20"/>
      <c r="P31" s="21">
        <f t="shared" si="0"/>
      </c>
      <c r="Q31" s="13">
        <f t="shared" si="1"/>
        <v>0</v>
      </c>
      <c r="R31" s="13">
        <f t="shared" si="2"/>
        <v>0</v>
      </c>
      <c r="AB31" s="22">
        <f>SUM(N$13:N31)</f>
        <v>0</v>
      </c>
      <c r="AC31" s="17"/>
    </row>
    <row r="32" spans="1:29" s="13" customFormat="1" ht="12.75">
      <c r="A32" s="1">
        <v>20</v>
      </c>
      <c r="B32" s="18"/>
      <c r="C32" s="19"/>
      <c r="D32" s="18"/>
      <c r="E32" s="18"/>
      <c r="F32" s="61"/>
      <c r="G32" s="62"/>
      <c r="H32" s="19"/>
      <c r="I32" s="18"/>
      <c r="J32" s="18"/>
      <c r="K32" s="18"/>
      <c r="L32" s="19"/>
      <c r="M32" s="33">
        <f t="shared" si="3"/>
        <v>0</v>
      </c>
      <c r="N32" s="20"/>
      <c r="P32" s="21">
        <f t="shared" si="0"/>
      </c>
      <c r="Q32" s="13">
        <f t="shared" si="1"/>
        <v>0</v>
      </c>
      <c r="R32" s="13">
        <f t="shared" si="2"/>
        <v>0</v>
      </c>
      <c r="AB32" s="22">
        <f>SUM(N$13:N32)</f>
        <v>0</v>
      </c>
      <c r="AC32" s="17"/>
    </row>
    <row r="33" spans="1:29" s="13" customFormat="1" ht="12.75">
      <c r="A33" s="1">
        <v>21</v>
      </c>
      <c r="B33" s="18"/>
      <c r="C33" s="19"/>
      <c r="D33" s="18"/>
      <c r="E33" s="18"/>
      <c r="F33" s="61"/>
      <c r="G33" s="62"/>
      <c r="H33" s="19"/>
      <c r="I33" s="18"/>
      <c r="J33" s="18"/>
      <c r="K33" s="18"/>
      <c r="L33" s="19"/>
      <c r="M33" s="33">
        <f t="shared" si="3"/>
        <v>0</v>
      </c>
      <c r="N33" s="20"/>
      <c r="P33" s="21">
        <f t="shared" si="0"/>
      </c>
      <c r="Q33" s="13">
        <f t="shared" si="1"/>
        <v>0</v>
      </c>
      <c r="R33" s="13">
        <f t="shared" si="2"/>
        <v>0</v>
      </c>
      <c r="AB33" s="22">
        <f>SUM(N$13:N33)</f>
        <v>0</v>
      </c>
      <c r="AC33" s="17"/>
    </row>
    <row r="34" spans="1:29" s="13" customFormat="1" ht="12.75">
      <c r="A34" s="1">
        <v>22</v>
      </c>
      <c r="B34" s="18"/>
      <c r="C34" s="19"/>
      <c r="D34" s="18"/>
      <c r="E34" s="18"/>
      <c r="F34" s="61"/>
      <c r="G34" s="62"/>
      <c r="H34" s="19"/>
      <c r="I34" s="18"/>
      <c r="J34" s="18"/>
      <c r="K34" s="18"/>
      <c r="L34" s="19"/>
      <c r="M34" s="33">
        <f t="shared" si="3"/>
        <v>0</v>
      </c>
      <c r="N34" s="20"/>
      <c r="P34" s="21">
        <f t="shared" si="0"/>
      </c>
      <c r="Q34" s="13">
        <f t="shared" si="1"/>
        <v>0</v>
      </c>
      <c r="R34" s="13">
        <f t="shared" si="2"/>
        <v>0</v>
      </c>
      <c r="AB34" s="22">
        <f>SUM(N$13:N34)</f>
        <v>0</v>
      </c>
      <c r="AC34" s="17"/>
    </row>
    <row r="35" spans="1:29" s="13" customFormat="1" ht="12.75">
      <c r="A35" s="1">
        <v>23</v>
      </c>
      <c r="B35" s="18"/>
      <c r="C35" s="19"/>
      <c r="D35" s="18"/>
      <c r="E35" s="18"/>
      <c r="F35" s="61"/>
      <c r="G35" s="62"/>
      <c r="H35" s="19"/>
      <c r="I35" s="18"/>
      <c r="J35" s="18"/>
      <c r="K35" s="18"/>
      <c r="L35" s="19"/>
      <c r="M35" s="33">
        <f t="shared" si="3"/>
        <v>0</v>
      </c>
      <c r="N35" s="20"/>
      <c r="P35" s="21">
        <f t="shared" si="0"/>
      </c>
      <c r="Q35" s="13">
        <f t="shared" si="1"/>
        <v>0</v>
      </c>
      <c r="R35" s="13">
        <f t="shared" si="2"/>
        <v>0</v>
      </c>
      <c r="AB35" s="22">
        <f>SUM(N$13:N35)</f>
        <v>0</v>
      </c>
      <c r="AC35" s="17"/>
    </row>
    <row r="36" spans="1:29" s="13" customFormat="1" ht="12.75">
      <c r="A36" s="1">
        <v>24</v>
      </c>
      <c r="B36" s="18"/>
      <c r="C36" s="19"/>
      <c r="D36" s="18"/>
      <c r="E36" s="18"/>
      <c r="F36" s="61"/>
      <c r="G36" s="62"/>
      <c r="H36" s="19"/>
      <c r="I36" s="18"/>
      <c r="J36" s="18"/>
      <c r="K36" s="18"/>
      <c r="L36" s="19"/>
      <c r="M36" s="33">
        <f t="shared" si="3"/>
        <v>0</v>
      </c>
      <c r="N36" s="20"/>
      <c r="P36" s="21">
        <f t="shared" si="0"/>
      </c>
      <c r="Q36" s="13">
        <f t="shared" si="1"/>
        <v>0</v>
      </c>
      <c r="R36" s="13">
        <f t="shared" si="2"/>
        <v>0</v>
      </c>
      <c r="AB36" s="22">
        <f>SUM(N$13:N36)</f>
        <v>0</v>
      </c>
      <c r="AC36" s="17"/>
    </row>
    <row r="37" spans="1:29" s="13" customFormat="1" ht="12.75">
      <c r="A37" s="1">
        <v>25</v>
      </c>
      <c r="B37" s="18"/>
      <c r="C37" s="19"/>
      <c r="D37" s="18"/>
      <c r="E37" s="18"/>
      <c r="F37" s="61"/>
      <c r="G37" s="62"/>
      <c r="H37" s="19"/>
      <c r="I37" s="18"/>
      <c r="J37" s="18"/>
      <c r="K37" s="18"/>
      <c r="L37" s="19"/>
      <c r="M37" s="33">
        <f t="shared" si="3"/>
        <v>0</v>
      </c>
      <c r="N37" s="20"/>
      <c r="P37" s="21">
        <f t="shared" si="0"/>
      </c>
      <c r="Q37" s="13">
        <f t="shared" si="1"/>
        <v>0</v>
      </c>
      <c r="R37" s="13">
        <f t="shared" si="2"/>
        <v>0</v>
      </c>
      <c r="AB37" s="22">
        <f>SUM(N$13:N37)</f>
        <v>0</v>
      </c>
      <c r="AC37" s="17"/>
    </row>
    <row r="38" spans="1:29" s="13" customFormat="1" ht="12.75">
      <c r="A38" s="1">
        <v>26</v>
      </c>
      <c r="B38" s="18"/>
      <c r="C38" s="19"/>
      <c r="D38" s="18"/>
      <c r="E38" s="18"/>
      <c r="F38" s="61"/>
      <c r="G38" s="62"/>
      <c r="H38" s="19"/>
      <c r="I38" s="18"/>
      <c r="J38" s="18"/>
      <c r="K38" s="18"/>
      <c r="L38" s="19"/>
      <c r="M38" s="33">
        <f t="shared" si="3"/>
        <v>0</v>
      </c>
      <c r="N38" s="20"/>
      <c r="P38" s="21">
        <f t="shared" si="0"/>
      </c>
      <c r="Q38" s="13">
        <f t="shared" si="1"/>
        <v>0</v>
      </c>
      <c r="R38" s="13">
        <f t="shared" si="2"/>
        <v>0</v>
      </c>
      <c r="AB38" s="22">
        <f>SUM(N$13:N38)</f>
        <v>0</v>
      </c>
      <c r="AC38" s="17"/>
    </row>
    <row r="39" spans="1:29" s="13" customFormat="1" ht="12.75">
      <c r="A39" s="1">
        <v>27</v>
      </c>
      <c r="B39" s="18"/>
      <c r="C39" s="19"/>
      <c r="D39" s="18"/>
      <c r="E39" s="18"/>
      <c r="F39" s="61"/>
      <c r="G39" s="62"/>
      <c r="H39" s="19"/>
      <c r="I39" s="18"/>
      <c r="J39" s="18"/>
      <c r="K39" s="18"/>
      <c r="L39" s="19"/>
      <c r="M39" s="33">
        <f t="shared" si="3"/>
        <v>0</v>
      </c>
      <c r="N39" s="20"/>
      <c r="P39" s="21">
        <f t="shared" si="0"/>
      </c>
      <c r="Q39" s="13">
        <f t="shared" si="1"/>
        <v>0</v>
      </c>
      <c r="R39" s="13">
        <f t="shared" si="2"/>
        <v>0</v>
      </c>
      <c r="AB39" s="22">
        <f>SUM(N$13:N39)</f>
        <v>0</v>
      </c>
      <c r="AC39" s="17"/>
    </row>
    <row r="40" spans="1:29" s="13" customFormat="1" ht="12.75">
      <c r="A40" s="1">
        <v>28</v>
      </c>
      <c r="B40" s="18"/>
      <c r="C40" s="19"/>
      <c r="D40" s="18"/>
      <c r="E40" s="18"/>
      <c r="F40" s="61"/>
      <c r="G40" s="62"/>
      <c r="H40" s="19"/>
      <c r="I40" s="18"/>
      <c r="J40" s="18"/>
      <c r="K40" s="18"/>
      <c r="L40" s="19"/>
      <c r="M40" s="33">
        <f t="shared" si="3"/>
        <v>0</v>
      </c>
      <c r="N40" s="20"/>
      <c r="P40" s="21">
        <f t="shared" si="0"/>
      </c>
      <c r="Q40" s="13">
        <f t="shared" si="1"/>
        <v>0</v>
      </c>
      <c r="R40" s="13">
        <f t="shared" si="2"/>
        <v>0</v>
      </c>
      <c r="AB40" s="22">
        <f>SUM(N$13:N40)</f>
        <v>0</v>
      </c>
      <c r="AC40" s="17"/>
    </row>
    <row r="41" spans="1:29" s="13" customFormat="1" ht="12.75">
      <c r="A41" s="1">
        <v>29</v>
      </c>
      <c r="B41" s="18"/>
      <c r="C41" s="19"/>
      <c r="D41" s="18"/>
      <c r="E41" s="18"/>
      <c r="F41" s="61"/>
      <c r="G41" s="62"/>
      <c r="H41" s="19"/>
      <c r="I41" s="18"/>
      <c r="J41" s="18"/>
      <c r="K41" s="18"/>
      <c r="L41" s="19"/>
      <c r="M41" s="33">
        <f t="shared" si="3"/>
        <v>0</v>
      </c>
      <c r="N41" s="20"/>
      <c r="P41" s="21">
        <f t="shared" si="0"/>
      </c>
      <c r="Q41" s="13">
        <f t="shared" si="1"/>
        <v>0</v>
      </c>
      <c r="R41" s="13">
        <f t="shared" si="2"/>
        <v>0</v>
      </c>
      <c r="AB41" s="22">
        <f>SUM(N$13:N41)</f>
        <v>0</v>
      </c>
      <c r="AC41" s="17"/>
    </row>
    <row r="42" spans="1:29" s="13" customFormat="1" ht="12.75">
      <c r="A42" s="1">
        <v>30</v>
      </c>
      <c r="B42" s="18"/>
      <c r="C42" s="19"/>
      <c r="D42" s="18"/>
      <c r="E42" s="18"/>
      <c r="F42" s="61"/>
      <c r="G42" s="62"/>
      <c r="H42" s="19"/>
      <c r="I42" s="18"/>
      <c r="J42" s="18"/>
      <c r="K42" s="18"/>
      <c r="L42" s="19"/>
      <c r="M42" s="33">
        <f t="shared" si="3"/>
        <v>0</v>
      </c>
      <c r="N42" s="20"/>
      <c r="P42" s="21">
        <f t="shared" si="0"/>
      </c>
      <c r="Q42" s="13">
        <f t="shared" si="1"/>
        <v>0</v>
      </c>
      <c r="R42" s="13">
        <f t="shared" si="2"/>
        <v>0</v>
      </c>
      <c r="AB42" s="22">
        <f>SUM(N$13:N42)</f>
        <v>0</v>
      </c>
      <c r="AC42" s="17"/>
    </row>
    <row r="43" spans="1:29" s="13" customFormat="1" ht="12.75">
      <c r="A43" s="1">
        <v>31</v>
      </c>
      <c r="B43" s="18"/>
      <c r="C43" s="19"/>
      <c r="D43" s="18"/>
      <c r="E43" s="18"/>
      <c r="F43" s="61"/>
      <c r="G43" s="62"/>
      <c r="H43" s="19"/>
      <c r="I43" s="18"/>
      <c r="J43" s="18"/>
      <c r="K43" s="18"/>
      <c r="L43" s="19"/>
      <c r="M43" s="33">
        <f t="shared" si="3"/>
        <v>0</v>
      </c>
      <c r="N43" s="20"/>
      <c r="P43" s="21">
        <f t="shared" si="0"/>
      </c>
      <c r="Q43" s="13">
        <f t="shared" si="1"/>
        <v>0</v>
      </c>
      <c r="R43" s="13">
        <f t="shared" si="2"/>
        <v>0</v>
      </c>
      <c r="AB43" s="22">
        <f>SUM(N$13:N43)</f>
        <v>0</v>
      </c>
      <c r="AC43" s="17"/>
    </row>
    <row r="44" spans="1:29" s="13" customFormat="1" ht="12.75">
      <c r="A44" s="1">
        <v>32</v>
      </c>
      <c r="B44" s="18"/>
      <c r="C44" s="19"/>
      <c r="D44" s="18"/>
      <c r="E44" s="18"/>
      <c r="F44" s="61"/>
      <c r="G44" s="62"/>
      <c r="H44" s="19"/>
      <c r="I44" s="18"/>
      <c r="J44" s="18"/>
      <c r="K44" s="18"/>
      <c r="L44" s="19"/>
      <c r="M44" s="33">
        <f t="shared" si="3"/>
        <v>0</v>
      </c>
      <c r="N44" s="20"/>
      <c r="P44" s="21">
        <f t="shared" si="0"/>
      </c>
      <c r="Q44" s="13">
        <f t="shared" si="1"/>
        <v>0</v>
      </c>
      <c r="R44" s="13">
        <f t="shared" si="2"/>
        <v>0</v>
      </c>
      <c r="AB44" s="22">
        <f>SUM(N$13:N44)</f>
        <v>0</v>
      </c>
      <c r="AC44" s="17"/>
    </row>
    <row r="45" spans="1:29" s="13" customFormat="1" ht="12.75">
      <c r="A45" s="1">
        <v>33</v>
      </c>
      <c r="B45" s="18"/>
      <c r="C45" s="19"/>
      <c r="D45" s="18"/>
      <c r="E45" s="18"/>
      <c r="F45" s="61"/>
      <c r="G45" s="62"/>
      <c r="H45" s="19"/>
      <c r="I45" s="18"/>
      <c r="J45" s="18"/>
      <c r="K45" s="18"/>
      <c r="L45" s="19"/>
      <c r="M45" s="33">
        <f t="shared" si="3"/>
        <v>0</v>
      </c>
      <c r="N45" s="20"/>
      <c r="P45" s="21">
        <f t="shared" si="0"/>
      </c>
      <c r="Q45" s="13">
        <f t="shared" si="1"/>
        <v>0</v>
      </c>
      <c r="R45" s="13">
        <f t="shared" si="2"/>
        <v>0</v>
      </c>
      <c r="AB45" s="22">
        <f>SUM(N$13:N45)</f>
        <v>0</v>
      </c>
      <c r="AC45" s="17"/>
    </row>
    <row r="46" spans="1:29" s="13" customFormat="1" ht="12.75">
      <c r="A46" s="1">
        <v>34</v>
      </c>
      <c r="B46" s="18"/>
      <c r="C46" s="19"/>
      <c r="D46" s="18"/>
      <c r="E46" s="18"/>
      <c r="F46" s="61"/>
      <c r="G46" s="62"/>
      <c r="H46" s="19"/>
      <c r="I46" s="18"/>
      <c r="J46" s="18"/>
      <c r="K46" s="18"/>
      <c r="L46" s="19"/>
      <c r="M46" s="33">
        <f t="shared" si="3"/>
        <v>0</v>
      </c>
      <c r="N46" s="20"/>
      <c r="P46" s="21">
        <f t="shared" si="0"/>
      </c>
      <c r="Q46" s="13">
        <f t="shared" si="1"/>
        <v>0</v>
      </c>
      <c r="R46" s="13">
        <f t="shared" si="2"/>
        <v>0</v>
      </c>
      <c r="AB46" s="22">
        <f>SUM(N$13:N46)</f>
        <v>0</v>
      </c>
      <c r="AC46" s="17"/>
    </row>
    <row r="47" spans="1:29" s="13" customFormat="1" ht="12.75">
      <c r="A47" s="1">
        <v>35</v>
      </c>
      <c r="B47" s="18"/>
      <c r="C47" s="19"/>
      <c r="D47" s="18"/>
      <c r="E47" s="18"/>
      <c r="F47" s="61"/>
      <c r="G47" s="62"/>
      <c r="H47" s="19"/>
      <c r="I47" s="18"/>
      <c r="J47" s="18"/>
      <c r="K47" s="18"/>
      <c r="L47" s="19"/>
      <c r="M47" s="33">
        <f t="shared" si="3"/>
        <v>0</v>
      </c>
      <c r="N47" s="20"/>
      <c r="P47" s="21">
        <f t="shared" si="0"/>
      </c>
      <c r="Q47" s="13">
        <f t="shared" si="1"/>
        <v>0</v>
      </c>
      <c r="R47" s="13">
        <f t="shared" si="2"/>
        <v>0</v>
      </c>
      <c r="AB47" s="22">
        <f>SUM(N$13:N47)</f>
        <v>0</v>
      </c>
      <c r="AC47" s="17"/>
    </row>
    <row r="48" spans="1:29" s="13" customFormat="1" ht="12.75">
      <c r="A48" s="1">
        <v>36</v>
      </c>
      <c r="B48" s="18"/>
      <c r="C48" s="19"/>
      <c r="D48" s="18"/>
      <c r="E48" s="18"/>
      <c r="F48" s="61"/>
      <c r="G48" s="62"/>
      <c r="H48" s="19"/>
      <c r="I48" s="18"/>
      <c r="J48" s="18"/>
      <c r="K48" s="18"/>
      <c r="L48" s="19"/>
      <c r="M48" s="33">
        <f t="shared" si="3"/>
        <v>0</v>
      </c>
      <c r="N48" s="20"/>
      <c r="P48" s="21">
        <f t="shared" si="0"/>
      </c>
      <c r="Q48" s="13">
        <f t="shared" si="1"/>
        <v>0</v>
      </c>
      <c r="R48" s="13">
        <f t="shared" si="2"/>
        <v>0</v>
      </c>
      <c r="AB48" s="22">
        <f>SUM(N$13:N48)</f>
        <v>0</v>
      </c>
      <c r="AC48" s="17"/>
    </row>
    <row r="49" spans="1:29" s="13" customFormat="1" ht="12.75">
      <c r="A49" s="1">
        <v>37</v>
      </c>
      <c r="B49" s="18"/>
      <c r="C49" s="19"/>
      <c r="D49" s="18"/>
      <c r="E49" s="18"/>
      <c r="F49" s="61"/>
      <c r="G49" s="62"/>
      <c r="H49" s="19"/>
      <c r="I49" s="18"/>
      <c r="J49" s="18"/>
      <c r="K49" s="18"/>
      <c r="L49" s="19"/>
      <c r="M49" s="33">
        <f t="shared" si="3"/>
        <v>0</v>
      </c>
      <c r="N49" s="20"/>
      <c r="P49" s="21">
        <f t="shared" si="0"/>
      </c>
      <c r="Q49" s="13">
        <f t="shared" si="1"/>
        <v>0</v>
      </c>
      <c r="R49" s="13">
        <f t="shared" si="2"/>
        <v>0</v>
      </c>
      <c r="AB49" s="22">
        <f>SUM(N$13:N49)</f>
        <v>0</v>
      </c>
      <c r="AC49" s="17"/>
    </row>
    <row r="50" spans="1:29" s="13" customFormat="1" ht="12.75">
      <c r="A50" s="1">
        <v>38</v>
      </c>
      <c r="B50" s="18"/>
      <c r="C50" s="19"/>
      <c r="D50" s="18"/>
      <c r="E50" s="18"/>
      <c r="F50" s="61"/>
      <c r="G50" s="62"/>
      <c r="H50" s="19"/>
      <c r="I50" s="18"/>
      <c r="J50" s="18"/>
      <c r="K50" s="18"/>
      <c r="L50" s="19"/>
      <c r="M50" s="33">
        <f t="shared" si="3"/>
        <v>0</v>
      </c>
      <c r="N50" s="20"/>
      <c r="P50" s="21">
        <f t="shared" si="0"/>
      </c>
      <c r="Q50" s="13">
        <f t="shared" si="1"/>
        <v>0</v>
      </c>
      <c r="R50" s="13">
        <f t="shared" si="2"/>
        <v>0</v>
      </c>
      <c r="AB50" s="22">
        <f>SUM(N$13:N50)</f>
        <v>0</v>
      </c>
      <c r="AC50" s="17"/>
    </row>
    <row r="51" spans="1:29" s="13" customFormat="1" ht="12.75">
      <c r="A51" s="1">
        <v>39</v>
      </c>
      <c r="B51" s="18"/>
      <c r="C51" s="19"/>
      <c r="D51" s="18"/>
      <c r="E51" s="18"/>
      <c r="F51" s="61"/>
      <c r="G51" s="62"/>
      <c r="H51" s="19"/>
      <c r="I51" s="18"/>
      <c r="J51" s="18"/>
      <c r="K51" s="18"/>
      <c r="L51" s="19"/>
      <c r="M51" s="33">
        <f t="shared" si="3"/>
        <v>0</v>
      </c>
      <c r="N51" s="20"/>
      <c r="P51" s="21">
        <f t="shared" si="0"/>
      </c>
      <c r="Q51" s="13">
        <f t="shared" si="1"/>
        <v>0</v>
      </c>
      <c r="R51" s="13">
        <f t="shared" si="2"/>
        <v>0</v>
      </c>
      <c r="AB51" s="22">
        <f>SUM(N$13:N51)</f>
        <v>0</v>
      </c>
      <c r="AC51" s="17"/>
    </row>
    <row r="52" spans="1:29" s="13" customFormat="1" ht="12.75">
      <c r="A52" s="1">
        <v>40</v>
      </c>
      <c r="B52" s="18"/>
      <c r="C52" s="19"/>
      <c r="D52" s="18"/>
      <c r="E52" s="18"/>
      <c r="F52" s="61"/>
      <c r="G52" s="62"/>
      <c r="H52" s="19"/>
      <c r="I52" s="18"/>
      <c r="J52" s="18"/>
      <c r="K52" s="18"/>
      <c r="L52" s="19"/>
      <c r="M52" s="33">
        <f t="shared" si="3"/>
        <v>0</v>
      </c>
      <c r="N52" s="20"/>
      <c r="P52" s="21">
        <f t="shared" si="0"/>
      </c>
      <c r="Q52" s="13">
        <f t="shared" si="1"/>
        <v>0</v>
      </c>
      <c r="R52" s="13">
        <f t="shared" si="2"/>
        <v>0</v>
      </c>
      <c r="AB52" s="22">
        <f>SUM(N$13:N52)</f>
        <v>0</v>
      </c>
      <c r="AC52" s="17"/>
    </row>
    <row r="53" spans="1:29" s="13" customFormat="1" ht="12.75">
      <c r="A53" s="1"/>
      <c r="C53" s="16"/>
      <c r="H53" s="16"/>
      <c r="L53" s="16"/>
      <c r="AB53" s="17"/>
      <c r="AC53" s="17"/>
    </row>
    <row r="54" spans="1:29" s="13" customFormat="1" ht="12.75">
      <c r="A54" s="1"/>
      <c r="C54" s="16"/>
      <c r="H54" s="16"/>
      <c r="L54" s="16"/>
      <c r="AB54" s="17"/>
      <c r="AC54" s="17"/>
    </row>
    <row r="55" spans="1:29" s="13" customFormat="1" ht="12.75">
      <c r="A55" s="1"/>
      <c r="C55" s="16"/>
      <c r="H55" s="16"/>
      <c r="L55" s="16"/>
      <c r="AB55" s="17"/>
      <c r="AC55" s="17"/>
    </row>
    <row r="56" spans="1:29" s="13" customFormat="1" ht="12.75">
      <c r="A56" s="1"/>
      <c r="C56" s="16"/>
      <c r="H56" s="16"/>
      <c r="L56" s="16"/>
      <c r="AB56" s="17"/>
      <c r="AC56" s="17"/>
    </row>
    <row r="57" spans="1:29" s="13" customFormat="1" ht="12.75">
      <c r="A57" s="1"/>
      <c r="C57" s="16"/>
      <c r="H57" s="16"/>
      <c r="L57" s="16"/>
      <c r="AB57" s="17"/>
      <c r="AC57" s="17"/>
    </row>
    <row r="58" spans="1:29" s="13" customFormat="1" ht="12.75">
      <c r="A58" s="1"/>
      <c r="C58" s="16"/>
      <c r="H58" s="16"/>
      <c r="L58" s="16"/>
      <c r="AB58" s="17"/>
      <c r="AC58" s="17"/>
    </row>
    <row r="59" spans="1:29" s="13" customFormat="1" ht="12.75">
      <c r="A59" s="1"/>
      <c r="C59" s="16"/>
      <c r="H59" s="16"/>
      <c r="L59" s="16"/>
      <c r="AB59" s="17"/>
      <c r="AC59" s="17"/>
    </row>
    <row r="60" spans="1:29" s="13" customFormat="1" ht="12.75">
      <c r="A60" s="1"/>
      <c r="C60" s="16"/>
      <c r="H60" s="16"/>
      <c r="L60" s="16"/>
      <c r="AB60" s="17"/>
      <c r="AC60" s="17"/>
    </row>
    <row r="61" spans="1:29" s="13" customFormat="1" ht="12.75">
      <c r="A61" s="1"/>
      <c r="C61" s="16"/>
      <c r="H61" s="16"/>
      <c r="L61" s="16"/>
      <c r="AB61" s="17"/>
      <c r="AC61" s="17"/>
    </row>
    <row r="62" spans="1:29" s="13" customFormat="1" ht="12.75">
      <c r="A62" s="1"/>
      <c r="C62" s="16"/>
      <c r="H62" s="16"/>
      <c r="L62" s="16"/>
      <c r="AB62" s="17"/>
      <c r="AC62" s="17"/>
    </row>
    <row r="63" spans="1:29" s="13" customFormat="1" ht="12.75">
      <c r="A63" s="1"/>
      <c r="C63" s="16"/>
      <c r="H63" s="16"/>
      <c r="L63" s="16"/>
      <c r="AB63" s="17"/>
      <c r="AC63" s="17"/>
    </row>
    <row r="64" spans="1:29" s="13" customFormat="1" ht="12.75">
      <c r="A64" s="1"/>
      <c r="C64" s="16"/>
      <c r="H64" s="16"/>
      <c r="L64" s="16"/>
      <c r="AB64" s="17"/>
      <c r="AC64" s="17"/>
    </row>
    <row r="65" spans="1:29" s="13" customFormat="1" ht="12.75">
      <c r="A65" s="1"/>
      <c r="C65" s="16"/>
      <c r="H65" s="16"/>
      <c r="L65" s="16"/>
      <c r="AB65" s="17"/>
      <c r="AC65" s="17"/>
    </row>
    <row r="66" spans="1:29" s="13" customFormat="1" ht="12.75">
      <c r="A66" s="1"/>
      <c r="C66" s="16"/>
      <c r="H66" s="16"/>
      <c r="L66" s="16"/>
      <c r="AB66" s="17"/>
      <c r="AC66" s="17"/>
    </row>
    <row r="67" spans="1:29" s="13" customFormat="1" ht="12.75">
      <c r="A67" s="1"/>
      <c r="C67" s="16"/>
      <c r="H67" s="16"/>
      <c r="L67" s="16"/>
      <c r="AB67" s="17"/>
      <c r="AC67" s="17"/>
    </row>
    <row r="68" spans="1:29" s="13" customFormat="1" ht="12.75">
      <c r="A68" s="1"/>
      <c r="C68" s="16"/>
      <c r="H68" s="16"/>
      <c r="L68" s="16"/>
      <c r="AB68" s="17"/>
      <c r="AC68" s="17"/>
    </row>
    <row r="69" spans="1:29" s="13" customFormat="1" ht="12.75">
      <c r="A69" s="1"/>
      <c r="C69" s="16"/>
      <c r="H69" s="16"/>
      <c r="L69" s="16"/>
      <c r="AB69" s="17"/>
      <c r="AC69" s="17"/>
    </row>
    <row r="70" spans="1:29" s="13" customFormat="1" ht="12.75">
      <c r="A70" s="1"/>
      <c r="C70" s="16"/>
      <c r="H70" s="16"/>
      <c r="L70" s="16"/>
      <c r="AB70" s="17"/>
      <c r="AC70" s="17"/>
    </row>
    <row r="71" spans="1:29" s="13" customFormat="1" ht="12.75">
      <c r="A71" s="1"/>
      <c r="C71" s="16"/>
      <c r="H71" s="16"/>
      <c r="L71" s="16"/>
      <c r="AB71" s="17"/>
      <c r="AC71" s="17"/>
    </row>
  </sheetData>
  <sheetProtection password="84A3" sheet="1" objects="1" scenarios="1" selectLockedCells="1"/>
  <mergeCells count="61">
    <mergeCell ref="B1:F1"/>
    <mergeCell ref="H1:N2"/>
    <mergeCell ref="J8:K8"/>
    <mergeCell ref="F18:G18"/>
    <mergeCell ref="F13:G13"/>
    <mergeCell ref="J5:N7"/>
    <mergeCell ref="B4:C4"/>
    <mergeCell ref="B5:C7"/>
    <mergeCell ref="B8:C8"/>
    <mergeCell ref="G4:N4"/>
    <mergeCell ref="G5:G6"/>
    <mergeCell ref="H5:I6"/>
    <mergeCell ref="N8:N11"/>
    <mergeCell ref="E10:G10"/>
    <mergeCell ref="E5:F6"/>
    <mergeCell ref="I8:I11"/>
    <mergeCell ref="M8:M11"/>
    <mergeCell ref="F17:G17"/>
    <mergeCell ref="G7:G8"/>
    <mergeCell ref="K9:K11"/>
    <mergeCell ref="F11:G11"/>
    <mergeCell ref="E7:F8"/>
    <mergeCell ref="J9:J11"/>
    <mergeCell ref="F14:G14"/>
    <mergeCell ref="F15:G15"/>
    <mergeCell ref="F16:G16"/>
    <mergeCell ref="B9:G9"/>
    <mergeCell ref="F23:G23"/>
    <mergeCell ref="F24:G24"/>
    <mergeCell ref="F20:G20"/>
    <mergeCell ref="F21:G21"/>
    <mergeCell ref="F22:G22"/>
    <mergeCell ref="F19:G19"/>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9:G49"/>
    <mergeCell ref="F50:G50"/>
    <mergeCell ref="F51:G51"/>
    <mergeCell ref="F52:G52"/>
    <mergeCell ref="F43:G43"/>
    <mergeCell ref="F44:G44"/>
    <mergeCell ref="F45:G45"/>
    <mergeCell ref="F46:G46"/>
    <mergeCell ref="F47:G47"/>
    <mergeCell ref="F48:G48"/>
  </mergeCells>
  <conditionalFormatting sqref="N13:N52">
    <cfRule type="expression" priority="7" dxfId="4" stopIfTrue="1">
      <formula>IF($P13="",FALSE,TRUE)</formula>
    </cfRule>
  </conditionalFormatting>
  <conditionalFormatting sqref="M13:M52">
    <cfRule type="cellIs" priority="5" dxfId="5" operator="equal" stopIfTrue="1">
      <formula>0</formula>
    </cfRule>
  </conditionalFormatting>
  <conditionalFormatting sqref="P13:P52">
    <cfRule type="expression" priority="2" dxfId="0" stopIfTrue="1">
      <formula>IF(P13="",FALSE,TRUE)</formula>
    </cfRule>
  </conditionalFormatting>
  <conditionalFormatting sqref="B9:G9">
    <cfRule type="expression" priority="1" dxfId="6" stopIfTrue="1">
      <formula>IF(SUM(N13:N52)&gt;AB8,TRUE,FALSE)</formula>
    </cfRule>
  </conditionalFormatting>
  <printOptions/>
  <pageMargins left="0.3937007874015748" right="0.1968503937007874" top="0.3937007874015748" bottom="0.3937007874015748"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belle3"/>
  <dimension ref="A2:T39"/>
  <sheetViews>
    <sheetView zoomScalePageLayoutView="0" workbookViewId="0" topLeftCell="A1">
      <selection activeCell="H7" sqref="H7"/>
    </sheetView>
  </sheetViews>
  <sheetFormatPr defaultColWidth="11.421875" defaultRowHeight="15"/>
  <cols>
    <col min="1" max="1" width="4.421875" style="38" customWidth="1"/>
    <col min="2" max="2" width="19.421875" style="39" customWidth="1"/>
    <col min="3" max="3" width="15.28125" style="38" customWidth="1"/>
    <col min="4" max="4" width="34.00390625" style="38" customWidth="1"/>
    <col min="5" max="5" width="13.28125" style="38" customWidth="1"/>
    <col min="6" max="6" width="3.140625" style="38" customWidth="1"/>
    <col min="7" max="7" width="18.57421875" style="38" customWidth="1"/>
    <col min="8" max="8" width="4.140625" style="38" customWidth="1"/>
    <col min="9" max="9" width="22.421875" style="38" customWidth="1"/>
    <col min="10" max="16384" width="11.421875" style="38" customWidth="1"/>
  </cols>
  <sheetData>
    <row r="2" ht="15">
      <c r="T2" s="38" t="s">
        <v>43</v>
      </c>
    </row>
    <row r="3" spans="1:20" ht="15">
      <c r="A3" s="40"/>
      <c r="B3" s="41"/>
      <c r="C3" s="40"/>
      <c r="D3" s="40"/>
      <c r="E3" s="40"/>
      <c r="F3" s="40"/>
      <c r="T3" s="38">
        <f>H7</f>
        <v>1</v>
      </c>
    </row>
    <row r="4" spans="1:6" ht="69.75">
      <c r="A4" s="40"/>
      <c r="B4" s="113" t="s">
        <v>41</v>
      </c>
      <c r="C4" s="114"/>
      <c r="D4" s="114"/>
      <c r="E4" s="114"/>
      <c r="F4" s="40"/>
    </row>
    <row r="5" spans="1:6" ht="38.25" customHeight="1">
      <c r="A5" s="40"/>
      <c r="B5" s="111" t="s">
        <v>50</v>
      </c>
      <c r="C5" s="112"/>
      <c r="D5" s="112"/>
      <c r="E5" s="112"/>
      <c r="F5" s="40"/>
    </row>
    <row r="6" spans="1:6" ht="31.5" customHeight="1">
      <c r="A6" s="40"/>
      <c r="B6" s="41"/>
      <c r="C6" s="40"/>
      <c r="D6" s="40"/>
      <c r="E6" s="40"/>
      <c r="F6" s="40"/>
    </row>
    <row r="7" spans="1:20" ht="58.5" customHeight="1">
      <c r="A7" s="40"/>
      <c r="B7" s="51" t="s">
        <v>39</v>
      </c>
      <c r="C7" s="42"/>
      <c r="D7" s="117" t="str">
        <f>IF(Fahrtkosten_PKW_Seminartage!H1="","",Fahrtkosten_PKW_Seminartage!H1)</f>
        <v>Schulzentrum 
St. Hildegard Ulm</v>
      </c>
      <c r="E7" s="118"/>
      <c r="F7" s="40"/>
      <c r="H7" s="37">
        <v>1</v>
      </c>
      <c r="I7" s="115" t="str">
        <f>IF(T7=0,"Kein Belegdruck möglich !",IF(T7=1,"Es kann 1 Beleg gedruckt werden.","Es können "&amp;Fahrtkosten_PKW_Seminartage!Q11&amp;" Belege gedruckt werden."))</f>
        <v>Kein Belegdruck möglich !</v>
      </c>
      <c r="T7" s="38">
        <f>Fahrtkosten_PKW_Seminartage!Q11</f>
        <v>0</v>
      </c>
    </row>
    <row r="8" spans="1:9" ht="15">
      <c r="A8" s="40"/>
      <c r="B8" s="41" t="s">
        <v>42</v>
      </c>
      <c r="C8" s="40"/>
      <c r="D8" s="107" t="str">
        <f>IF(Fahrtkosten_PKW_Seminartage!G4="","",Fahrtkosten_PKW_Seminartage!G4)</f>
        <v>04.02. - 05.02.2016</v>
      </c>
      <c r="E8" s="108"/>
      <c r="F8" s="40"/>
      <c r="I8" s="116"/>
    </row>
    <row r="9" spans="1:9" ht="15">
      <c r="A9" s="40"/>
      <c r="B9" s="41"/>
      <c r="C9" s="40"/>
      <c r="D9" s="40"/>
      <c r="E9" s="40"/>
      <c r="F9" s="40"/>
      <c r="I9" s="116"/>
    </row>
    <row r="10" spans="1:6" ht="15">
      <c r="A10" s="40"/>
      <c r="B10" s="41"/>
      <c r="C10" s="40"/>
      <c r="D10" s="40"/>
      <c r="E10" s="40"/>
      <c r="F10" s="40"/>
    </row>
    <row r="11" spans="1:20" ht="15">
      <c r="A11" s="40"/>
      <c r="B11" s="41" t="s">
        <v>44</v>
      </c>
      <c r="C11" s="40"/>
      <c r="D11" s="107" t="str">
        <f>IF(T11="","",T11)</f>
        <v>Eva Musterfrau</v>
      </c>
      <c r="E11" s="108"/>
      <c r="F11" s="40"/>
      <c r="S11" s="43">
        <v>2</v>
      </c>
      <c r="T11" s="38" t="str">
        <f ca="1">IF(VLOOKUP($T$3,INDIRECT("'"&amp;$T$2&amp;"'!A13:N52"),S11,FALSE)=0,"",VLOOKUP($T$3,INDIRECT("'"&amp;$T$2&amp;"'!A13:N52"),S11,FALSE))</f>
        <v>Eva Musterfrau</v>
      </c>
    </row>
    <row r="12" spans="1:6" ht="15">
      <c r="A12" s="40"/>
      <c r="B12" s="41"/>
      <c r="C12" s="40"/>
      <c r="D12" s="40"/>
      <c r="E12" s="40"/>
      <c r="F12" s="40"/>
    </row>
    <row r="13" spans="1:20" ht="15">
      <c r="A13" s="40"/>
      <c r="B13" s="41" t="s">
        <v>45</v>
      </c>
      <c r="C13" s="40"/>
      <c r="D13" s="107" t="str">
        <f>IF(T13="","",T13)</f>
        <v>72108 Rottenburg, Am Ortsausgang 1</v>
      </c>
      <c r="E13" s="108"/>
      <c r="F13" s="40"/>
      <c r="S13" s="38">
        <v>4</v>
      </c>
      <c r="T13" s="38" t="str">
        <f ca="1">IF(VLOOKUP($T$3,INDIRECT("'"&amp;$T$2&amp;"'!A13:N52"),S13,FALSE)=0,"",VLOOKUP($T$3,INDIRECT("'"&amp;$T$2&amp;"'!A13:N52"),S13,FALSE))</f>
        <v>72108 Rottenburg, Am Ortsausgang 1</v>
      </c>
    </row>
    <row r="14" spans="1:6" ht="15">
      <c r="A14" s="40"/>
      <c r="B14" s="41"/>
      <c r="C14" s="40"/>
      <c r="D14" s="40"/>
      <c r="E14" s="40"/>
      <c r="F14" s="40"/>
    </row>
    <row r="15" spans="1:6" ht="15">
      <c r="A15" s="40"/>
      <c r="B15" s="41"/>
      <c r="C15" s="40"/>
      <c r="D15" s="40"/>
      <c r="E15" s="40"/>
      <c r="F15" s="40"/>
    </row>
    <row r="16" spans="1:20" ht="15">
      <c r="A16" s="40"/>
      <c r="B16" s="41" t="s">
        <v>46</v>
      </c>
      <c r="C16" s="40"/>
      <c r="D16" s="107" t="str">
        <f>IF(T16="","",T16)</f>
        <v>DE71 6609 0800 0001 2345 67</v>
      </c>
      <c r="E16" s="108"/>
      <c r="F16" s="40"/>
      <c r="S16" s="38">
        <v>5</v>
      </c>
      <c r="T16" s="38" t="str">
        <f ca="1">IF(VLOOKUP($T$3,INDIRECT("'"&amp;$T$2&amp;"'!A13:N52"),S16,FALSE)=0,"",VLOOKUP($T$3,INDIRECT("'"&amp;$T$2&amp;"'!A13:N52"),S16,FALSE))</f>
        <v>DE71 6609 0800 0001 2345 67</v>
      </c>
    </row>
    <row r="17" spans="1:6" ht="15">
      <c r="A17" s="40"/>
      <c r="B17" s="41"/>
      <c r="C17" s="40"/>
      <c r="D17" s="40"/>
      <c r="E17" s="40"/>
      <c r="F17" s="40"/>
    </row>
    <row r="18" spans="1:20" ht="15">
      <c r="A18" s="40"/>
      <c r="B18" s="41" t="s">
        <v>47</v>
      </c>
      <c r="C18" s="40"/>
      <c r="D18" s="107">
        <f>IF(T18="","",T18)</f>
      </c>
      <c r="E18" s="108"/>
      <c r="F18" s="40"/>
      <c r="S18" s="38">
        <v>6</v>
      </c>
      <c r="T18" s="38">
        <f ca="1">IF(VLOOKUP($T$3,INDIRECT("'"&amp;$T$2&amp;"'!A13:N52"),S18,FALSE)=0,"",VLOOKUP($T$3,INDIRECT("'"&amp;$T$2&amp;"'!A13:N52"),S18,FALSE))</f>
      </c>
    </row>
    <row r="19" spans="1:6" ht="15">
      <c r="A19" s="40"/>
      <c r="B19" s="41"/>
      <c r="C19" s="40"/>
      <c r="D19" s="40"/>
      <c r="E19" s="40"/>
      <c r="F19" s="40"/>
    </row>
    <row r="20" spans="1:6" ht="15">
      <c r="A20" s="40"/>
      <c r="B20" s="41"/>
      <c r="C20" s="40"/>
      <c r="D20" s="40"/>
      <c r="E20" s="40"/>
      <c r="F20" s="40"/>
    </row>
    <row r="21" spans="1:20" ht="15">
      <c r="A21" s="40"/>
      <c r="B21" s="41" t="s">
        <v>48</v>
      </c>
      <c r="C21" s="40"/>
      <c r="D21" s="109">
        <f>IF(T21="","",T21)</f>
      </c>
      <c r="E21" s="40"/>
      <c r="F21" s="40"/>
      <c r="S21" s="38">
        <v>14</v>
      </c>
      <c r="T21" s="38">
        <f ca="1">IF(VLOOKUP($T$3,INDIRECT("'"&amp;$T$2&amp;"'!A13:N52"),S21,FALSE)=0,"",VLOOKUP($T$3,INDIRECT("'"&amp;$T$2&amp;"'!A13:N52"),S21,FALSE))</f>
      </c>
    </row>
    <row r="22" spans="1:6" ht="15">
      <c r="A22" s="40"/>
      <c r="B22" s="41" t="s">
        <v>49</v>
      </c>
      <c r="C22" s="40"/>
      <c r="D22" s="110"/>
      <c r="E22" s="40"/>
      <c r="F22" s="40"/>
    </row>
    <row r="23" spans="1:6" ht="15">
      <c r="A23" s="40"/>
      <c r="B23" s="41"/>
      <c r="C23" s="40"/>
      <c r="D23" s="40"/>
      <c r="E23" s="40"/>
      <c r="F23" s="40"/>
    </row>
    <row r="24" spans="1:6" ht="15">
      <c r="A24" s="40"/>
      <c r="B24" s="41"/>
      <c r="C24" s="40"/>
      <c r="D24" s="40"/>
      <c r="E24" s="40"/>
      <c r="F24" s="40"/>
    </row>
    <row r="25" spans="1:6" ht="15">
      <c r="A25" s="40"/>
      <c r="B25" s="41"/>
      <c r="C25" s="40"/>
      <c r="D25" s="40"/>
      <c r="E25" s="40"/>
      <c r="F25" s="40"/>
    </row>
    <row r="26" spans="1:6" ht="15">
      <c r="A26" s="40"/>
      <c r="B26" s="41"/>
      <c r="C26" s="40"/>
      <c r="D26" s="40"/>
      <c r="E26" s="40"/>
      <c r="F26" s="40"/>
    </row>
    <row r="27" spans="1:6" ht="15">
      <c r="A27" s="40"/>
      <c r="B27" s="41"/>
      <c r="C27" s="40"/>
      <c r="D27" s="40"/>
      <c r="E27" s="40"/>
      <c r="F27" s="40"/>
    </row>
    <row r="28" spans="1:6" ht="15">
      <c r="A28" s="40"/>
      <c r="B28" s="41"/>
      <c r="C28" s="40"/>
      <c r="D28" s="40"/>
      <c r="E28" s="40"/>
      <c r="F28" s="40"/>
    </row>
    <row r="29" spans="1:9" ht="21.75" customHeight="1">
      <c r="A29" s="40"/>
      <c r="B29" s="40"/>
      <c r="C29" s="45" t="s">
        <v>57</v>
      </c>
      <c r="D29" s="45"/>
      <c r="E29" s="40"/>
      <c r="F29" s="40"/>
      <c r="I29" s="48"/>
    </row>
    <row r="30" spans="1:9" ht="21.75" customHeight="1">
      <c r="A30" s="40"/>
      <c r="B30" s="41"/>
      <c r="C30" s="45" t="s">
        <v>51</v>
      </c>
      <c r="D30" s="47" t="str">
        <f>IF(I30="","",I30)</f>
        <v>61 101 000</v>
      </c>
      <c r="E30" s="40"/>
      <c r="F30" s="40"/>
      <c r="I30" s="50" t="s">
        <v>58</v>
      </c>
    </row>
    <row r="31" spans="1:9" ht="21.75" customHeight="1">
      <c r="A31" s="40"/>
      <c r="B31" s="41"/>
      <c r="C31" s="45" t="s">
        <v>52</v>
      </c>
      <c r="D31" s="46">
        <f>IF(D21&gt;0,D21,"")</f>
      </c>
      <c r="E31" s="40"/>
      <c r="F31" s="40"/>
      <c r="I31" s="49"/>
    </row>
    <row r="32" spans="1:9" ht="21.75" customHeight="1">
      <c r="A32" s="40"/>
      <c r="B32" s="41"/>
      <c r="C32" s="45" t="s">
        <v>53</v>
      </c>
      <c r="D32" s="47">
        <f>IF(I32="","",I32)</f>
      </c>
      <c r="E32" s="40"/>
      <c r="F32" s="40"/>
      <c r="I32" s="50"/>
    </row>
    <row r="33" spans="1:9" ht="21.75" customHeight="1">
      <c r="A33" s="40"/>
      <c r="B33" s="41"/>
      <c r="C33" s="45" t="s">
        <v>54</v>
      </c>
      <c r="D33" s="47">
        <f>IF(I33="","",I33)</f>
        <v>348100</v>
      </c>
      <c r="E33" s="40"/>
      <c r="F33" s="40"/>
      <c r="I33" s="50">
        <v>348100</v>
      </c>
    </row>
    <row r="34" spans="1:9" ht="21.75" customHeight="1">
      <c r="A34" s="40"/>
      <c r="B34" s="41"/>
      <c r="C34" s="45" t="s">
        <v>55</v>
      </c>
      <c r="D34" s="47">
        <f>IF(I34="","",I34)</f>
      </c>
      <c r="E34" s="40"/>
      <c r="F34" s="40"/>
      <c r="I34" s="50"/>
    </row>
    <row r="35" spans="1:9" ht="21.75" customHeight="1">
      <c r="A35" s="40"/>
      <c r="B35" s="41"/>
      <c r="C35" s="45" t="s">
        <v>56</v>
      </c>
      <c r="D35" s="45"/>
      <c r="E35" s="40"/>
      <c r="F35" s="40"/>
      <c r="I35" s="49"/>
    </row>
    <row r="36" spans="1:9" ht="15">
      <c r="A36" s="40"/>
      <c r="B36" s="41"/>
      <c r="C36" s="44"/>
      <c r="D36" s="44"/>
      <c r="E36" s="40"/>
      <c r="F36" s="40"/>
      <c r="I36" s="49"/>
    </row>
    <row r="37" spans="1:9" ht="15">
      <c r="A37" s="40"/>
      <c r="B37" s="41"/>
      <c r="C37" s="40"/>
      <c r="D37" s="40"/>
      <c r="E37" s="40"/>
      <c r="F37" s="40"/>
      <c r="I37" s="48"/>
    </row>
    <row r="38" spans="1:9" ht="4.5" customHeight="1">
      <c r="A38" s="40"/>
      <c r="B38" s="41"/>
      <c r="C38" s="40"/>
      <c r="D38" s="40"/>
      <c r="E38" s="40"/>
      <c r="F38" s="40"/>
      <c r="I38" s="48"/>
    </row>
    <row r="39" spans="1:9" ht="2.25" customHeight="1">
      <c r="A39" s="40"/>
      <c r="B39" s="41"/>
      <c r="C39" s="40"/>
      <c r="D39" s="40"/>
      <c r="E39" s="40"/>
      <c r="F39" s="40"/>
      <c r="I39" s="48"/>
    </row>
  </sheetData>
  <sheetProtection password="84A3" sheet="1" objects="1" scenarios="1" selectLockedCells="1"/>
  <mergeCells count="10">
    <mergeCell ref="D16:E16"/>
    <mergeCell ref="D18:E18"/>
    <mergeCell ref="D21:D22"/>
    <mergeCell ref="B5:E5"/>
    <mergeCell ref="B4:E4"/>
    <mergeCell ref="I7:I9"/>
    <mergeCell ref="D7:E7"/>
    <mergeCell ref="D8:E8"/>
    <mergeCell ref="D11:E11"/>
    <mergeCell ref="D13:E13"/>
  </mergeCells>
  <printOptions/>
  <pageMargins left="0.5905511811023623" right="0.3937007874015748" top="0.7874015748031497" bottom="0.7874015748031497"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Bischöfliches Ordinariat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Schmidt</dc:creator>
  <cp:keywords/>
  <dc:description/>
  <cp:lastModifiedBy>Stefan Neubacher</cp:lastModifiedBy>
  <cp:lastPrinted>2016-02-24T12:58:47Z</cp:lastPrinted>
  <dcterms:created xsi:type="dcterms:W3CDTF">2014-09-17T12:01:47Z</dcterms:created>
  <dcterms:modified xsi:type="dcterms:W3CDTF">2016-03-11T13:34:08Z</dcterms:modified>
  <cp:category/>
  <cp:version/>
  <cp:contentType/>
  <cp:contentStatus/>
</cp:coreProperties>
</file>