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workbookProtection lockStructure="1"/>
  <bookViews>
    <workbookView xWindow="19080" yWindow="-1095" windowWidth="29040" windowHeight="15720" tabRatio="851"/>
  </bookViews>
  <sheets>
    <sheet name="Hinweise-allg.Eingaben" sheetId="9" r:id="rId1"/>
    <sheet name="Dienstreiseantrag" sheetId="5" r:id="rId2"/>
    <sheet name="Reisekostenabrechnung" sheetId="1" r:id="rId3"/>
  </sheets>
  <definedNames>
    <definedName name="_xlnm.Print_Area" localSheetId="1">Dienstreiseantrag!$A$1:$O$45</definedName>
    <definedName name="_xlnm.Print_Area" localSheetId="0">'Hinweise-allg.Eingaben'!$V$1:$AH$20</definedName>
    <definedName name="_xlnm.Print_Area" localSheetId="2">Reisekostenabrechnung!$A$1:$U$59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3" i="1" l="1"/>
  <c r="AH20" i="1"/>
  <c r="AH21" i="1"/>
  <c r="B34" i="1"/>
  <c r="X35" i="1" l="1"/>
  <c r="V33" i="1"/>
  <c r="V35" i="1"/>
  <c r="T52" i="1"/>
  <c r="T47" i="1"/>
  <c r="T40" i="1"/>
  <c r="T35" i="1"/>
  <c r="T37" i="1"/>
  <c r="AB21" i="1"/>
  <c r="AB20" i="1"/>
  <c r="BL3" i="1" l="1"/>
  <c r="BQ3" i="1" s="1"/>
  <c r="BL6" i="1" l="1"/>
  <c r="BN6" i="1" s="1"/>
  <c r="BL4" i="1"/>
  <c r="BN4" i="1" s="1"/>
  <c r="BL5" i="1"/>
  <c r="BN5" i="1" s="1"/>
  <c r="BN8" i="1" l="1"/>
  <c r="BQ5" i="1" s="1"/>
  <c r="V13" i="1" s="1"/>
  <c r="BD38" i="1" l="1"/>
  <c r="BQ38" i="1"/>
  <c r="BP38" i="1"/>
  <c r="BO38" i="1"/>
  <c r="BN38" i="1"/>
  <c r="BM38" i="1"/>
  <c r="BL38" i="1"/>
  <c r="BK38" i="1"/>
  <c r="BJ38" i="1"/>
  <c r="BI38" i="1"/>
  <c r="BH38" i="1"/>
  <c r="BG38" i="1"/>
  <c r="BF38" i="1"/>
  <c r="BA27" i="1"/>
  <c r="BD20" i="1"/>
  <c r="BC20" i="1"/>
  <c r="BB20" i="1"/>
  <c r="BA20" i="1"/>
  <c r="V19" i="1" l="1"/>
  <c r="BF20" i="1"/>
  <c r="BG20" i="1" s="1"/>
  <c r="AI39" i="1" s="1"/>
  <c r="BQ20" i="1"/>
  <c r="AB44" i="1" s="1"/>
  <c r="BE20" i="1"/>
  <c r="BH20" i="1" l="1"/>
  <c r="BI20" i="1" s="1"/>
  <c r="BJ20" i="1" l="1"/>
  <c r="BN27" i="1" s="1"/>
  <c r="BL20" i="1"/>
  <c r="BG27" i="1"/>
  <c r="BF27" i="1"/>
  <c r="BH27" i="1"/>
  <c r="BM20" i="1" l="1"/>
  <c r="BC27" i="1" s="1"/>
  <c r="AG40" i="1" s="1"/>
  <c r="BJ27" i="1"/>
  <c r="BJ42" i="1" s="1"/>
  <c r="BQ27" i="1"/>
  <c r="BQ42" i="1" s="1"/>
  <c r="BK27" i="1"/>
  <c r="BK42" i="1" s="1"/>
  <c r="BO20" i="1"/>
  <c r="AB42" i="1" s="1"/>
  <c r="BN20" i="1"/>
  <c r="V41" i="1" s="1"/>
  <c r="BI27" i="1"/>
  <c r="BI42" i="1" s="1"/>
  <c r="BM27" i="1"/>
  <c r="AD41" i="1" s="1"/>
  <c r="BO27" i="1"/>
  <c r="BO42" i="1" s="1"/>
  <c r="BP27" i="1"/>
  <c r="BP42" i="1" s="1"/>
  <c r="BL27" i="1"/>
  <c r="BL42" i="1" s="1"/>
  <c r="BH42" i="1"/>
  <c r="AE39" i="1"/>
  <c r="BF42" i="1"/>
  <c r="AC39" i="1"/>
  <c r="BG42" i="1"/>
  <c r="AD39" i="1"/>
  <c r="BB27" i="1"/>
  <c r="AG39" i="1" s="1"/>
  <c r="AB39" i="1"/>
  <c r="BN42" i="1"/>
  <c r="AE41" i="1"/>
  <c r="BE27" i="1" l="1"/>
  <c r="AG42" i="1" s="1"/>
  <c r="AB41" i="1"/>
  <c r="AE42" i="1"/>
  <c r="BM42" i="1"/>
  <c r="BH58" i="1" s="1"/>
  <c r="AB40" i="1"/>
  <c r="AD40" i="1"/>
  <c r="AC40" i="1"/>
  <c r="BD27" i="1"/>
  <c r="AG41" i="1" s="1"/>
  <c r="AD42" i="1"/>
  <c r="AE40" i="1"/>
  <c r="AC42" i="1"/>
  <c r="AC41" i="1"/>
  <c r="BF58" i="1"/>
  <c r="BK58" i="1" s="1"/>
  <c r="AH39" i="1" s="1"/>
  <c r="BI58" i="1"/>
  <c r="BG58" i="1"/>
  <c r="BL58" i="1" s="1"/>
  <c r="AH40" i="1" s="1"/>
  <c r="BN58" i="1" l="1"/>
  <c r="AH42" i="1" s="1"/>
  <c r="AD44" i="1"/>
  <c r="AE44" i="1"/>
  <c r="AC44" i="1"/>
  <c r="BM58" i="1"/>
  <c r="AH41" i="1" s="1"/>
  <c r="BO58" i="1" l="1"/>
  <c r="AH44" i="1" l="1"/>
  <c r="T43" i="1" s="1"/>
  <c r="T55" i="1" s="1"/>
  <c r="T21" i="1" s="1"/>
  <c r="T1" i="1"/>
</calcChain>
</file>

<file path=xl/sharedStrings.xml><?xml version="1.0" encoding="utf-8"?>
<sst xmlns="http://schemas.openxmlformats.org/spreadsheetml/2006/main" count="299" uniqueCount="212">
  <si>
    <t>Mitnahme Beifahrer</t>
  </si>
  <si>
    <t>Uhrzeit</t>
  </si>
  <si>
    <t>Name, Vorname</t>
  </si>
  <si>
    <t>Straße, Wohnort</t>
  </si>
  <si>
    <t>von</t>
  </si>
  <si>
    <t>nach</t>
  </si>
  <si>
    <t>Beginn</t>
  </si>
  <si>
    <t>Ende</t>
  </si>
  <si>
    <t>Datum</t>
  </si>
  <si>
    <r>
      <t xml:space="preserve">Kontoinhaber
</t>
    </r>
    <r>
      <rPr>
        <sz val="6"/>
        <color indexed="8"/>
        <rFont val="Arial"/>
        <family val="2"/>
      </rPr>
      <t>(falls abweichend vom Antragsteller)</t>
    </r>
  </si>
  <si>
    <t>km</t>
  </si>
  <si>
    <t>Art des Verkehrsmittels:</t>
  </si>
  <si>
    <t>Tage- bzw. Übernachtungsgeld wird beantragt.</t>
  </si>
  <si>
    <t>Nachstehende Zuwendungen sind mir gewährt worden (jeweils Anzahl angeben):</t>
  </si>
  <si>
    <t>Ich versichere die Richtigkeit meiner Angaben</t>
  </si>
  <si>
    <t>Datum:</t>
  </si>
  <si>
    <t>Unterschrift:</t>
  </si>
  <si>
    <r>
      <t>Betrag</t>
    </r>
    <r>
      <rPr>
        <sz val="8"/>
        <color indexed="8"/>
        <rFont val="Arial"/>
        <family val="2"/>
      </rPr>
      <t xml:space="preserve"> </t>
    </r>
    <r>
      <rPr>
        <sz val="6"/>
        <color indexed="8"/>
        <rFont val="Arial"/>
        <family val="2"/>
      </rPr>
      <t>(Belege beifügen)</t>
    </r>
    <r>
      <rPr>
        <sz val="10"/>
        <color indexed="8"/>
        <rFont val="Arial"/>
        <family val="2"/>
      </rPr>
      <t>:</t>
    </r>
  </si>
  <si>
    <t>nur auszufüllen, wenn Tage- bzw.
Übernachtungsgeldnbeantragt wird</t>
  </si>
  <si>
    <t>1.</t>
  </si>
  <si>
    <t>2.</t>
  </si>
  <si>
    <t>3.</t>
  </si>
  <si>
    <t>4.</t>
  </si>
  <si>
    <t>Antragsteller</t>
  </si>
  <si>
    <t>Dienstreise</t>
  </si>
  <si>
    <t>Fahrtkosten</t>
  </si>
  <si>
    <t>Tagegeld
Übernachtungsgeld</t>
  </si>
  <si>
    <t>sonst</t>
  </si>
  <si>
    <t>Stiftungsschulamt</t>
  </si>
  <si>
    <t>Geprüft</t>
  </si>
  <si>
    <t>Konto</t>
  </si>
  <si>
    <t>Betrag</t>
  </si>
  <si>
    <t>Partner-Nr.</t>
  </si>
  <si>
    <t>HHSt/KoSt</t>
  </si>
  <si>
    <t>Beleg-Nr.</t>
  </si>
  <si>
    <t>Angeordnet</t>
  </si>
  <si>
    <t>Nebenkosten</t>
  </si>
  <si>
    <t>Summe:</t>
  </si>
  <si>
    <t>An das</t>
  </si>
  <si>
    <t>Bischöfliche Stiftungsschulamt</t>
  </si>
  <si>
    <t>Bischof-von-Keppler-Str. 5</t>
  </si>
  <si>
    <t>72108 Rottenburg</t>
  </si>
  <si>
    <t>Reisekostenabrechnung</t>
  </si>
  <si>
    <t>(Abrechnungen von Dienstreisen, die nicht im Rahmen
einer "außerunterrichtlichen Veranstaltung" stattfanden)</t>
  </si>
  <si>
    <t>€</t>
  </si>
  <si>
    <t>Bank:</t>
  </si>
  <si>
    <t>IBAN:</t>
  </si>
  <si>
    <t>Nebenkosten (Belege beifügen und erläutern),
sonstige Bemerkungen:</t>
  </si>
  <si>
    <t>An die Schulleitung</t>
  </si>
  <si>
    <t>mit Versicherungsschutz und Übernahme der Reisekosten</t>
  </si>
  <si>
    <t>mit Versicherungsschutz ohne Reisekosten</t>
  </si>
  <si>
    <t>Antrag</t>
  </si>
  <si>
    <t>Die beantragte Dienstreise wird genehmigt. Versicherungsschutz wird gewährt, Reisekosten werden erstattet.</t>
  </si>
  <si>
    <r>
      <t xml:space="preserve">Die beantragte Dienstreise wird genehmigt. Versicherungsschutz wird gewährt, Reisekosten werden </t>
    </r>
    <r>
      <rPr>
        <b/>
        <u/>
        <sz val="8"/>
        <color indexed="8"/>
        <rFont val="Arial"/>
        <family val="2"/>
      </rPr>
      <t>nicht</t>
    </r>
    <r>
      <rPr>
        <sz val="8"/>
        <color indexed="8"/>
        <rFont val="Arial"/>
        <family val="2"/>
      </rPr>
      <t xml:space="preserve"> erstattet.</t>
    </r>
  </si>
  <si>
    <r>
      <t xml:space="preserve">Die beantragte Dienstreise wird </t>
    </r>
    <r>
      <rPr>
        <b/>
        <u/>
        <sz val="8"/>
        <color indexed="8"/>
        <rFont val="Arial"/>
        <family val="2"/>
      </rPr>
      <t>nicht</t>
    </r>
    <r>
      <rPr>
        <sz val="8"/>
        <color indexed="8"/>
        <rFont val="Arial"/>
        <family val="2"/>
      </rPr>
      <t xml:space="preserve"> genehmigt.</t>
    </r>
  </si>
  <si>
    <t>Antrag auf Genehmigung einer Dienstreise
     (nicht für außerunterrichtliche Veranstaltung mit Schülern !)</t>
  </si>
  <si>
    <t>Schule:</t>
  </si>
  <si>
    <t xml:space="preserve">Datum und Dauer der Reise </t>
  </si>
  <si>
    <t xml:space="preserve">Name, Vorname </t>
  </si>
  <si>
    <t xml:space="preserve">Reiseziel </t>
  </si>
  <si>
    <t xml:space="preserve">sonstige Angaben (optional) </t>
  </si>
  <si>
    <t>Zweck/Anlass der Reise,
ggf. Thema der Fortbildung</t>
  </si>
  <si>
    <t>PKW</t>
  </si>
  <si>
    <t>Eugen-Bolz-Schule Bad Waldsee</t>
  </si>
  <si>
    <t>Albertus-Magnus Stuttgart</t>
  </si>
  <si>
    <t>St. Wolfgang Reutlingen</t>
  </si>
  <si>
    <t>BZ St. Konrad Ravensburg</t>
  </si>
  <si>
    <t>Klösterle Ravensburg</t>
  </si>
  <si>
    <t>Rupert-Mayer-Schule Spaichingen</t>
  </si>
  <si>
    <t>Vinzenz-von-Paul Schönebürg</t>
  </si>
  <si>
    <t>St. Johann Blönried</t>
  </si>
  <si>
    <t>St. Kilian Heilbronn</t>
  </si>
  <si>
    <t>Franz-von-Assisi Waldstetten</t>
  </si>
  <si>
    <t>St. Jakobus-Gymnasium Abtsgmünd</t>
  </si>
  <si>
    <t>RS Obermarchtal/Ehingen</t>
  </si>
  <si>
    <t>Aufbaugymnasium Obermarchtal</t>
  </si>
  <si>
    <t>Bischöfliches Stiftungsschulamt</t>
  </si>
  <si>
    <t>Akademie Obermarchtal</t>
  </si>
  <si>
    <t>An das BSSA</t>
  </si>
  <si>
    <t>Rückreisetag</t>
  </si>
  <si>
    <t>an vollen Tagen (nicht An-/Rückreisetag)</t>
  </si>
  <si>
    <t>Frühstück</t>
  </si>
  <si>
    <t>Mittagessen</t>
  </si>
  <si>
    <t>Abendessen</t>
  </si>
  <si>
    <t>Anreisetag bzw. 
eintägige Reise</t>
  </si>
  <si>
    <r>
      <t>Es wurde</t>
    </r>
    <r>
      <rPr>
        <b/>
        <sz val="10"/>
        <color theme="1"/>
        <rFont val="Arial"/>
        <family val="2"/>
      </rPr>
      <t xml:space="preserve"> </t>
    </r>
    <r>
      <rPr>
        <b/>
        <u/>
        <sz val="10"/>
        <color theme="1"/>
        <rFont val="Arial"/>
        <family val="2"/>
      </rPr>
      <t>keine</t>
    </r>
    <r>
      <rPr>
        <sz val="10"/>
        <color theme="1"/>
        <rFont val="Arial"/>
        <family val="2"/>
      </rPr>
      <t xml:space="preserve"> Übernachtung gewährt oder beantragt</t>
    </r>
  </si>
  <si>
    <t>Abreise-</t>
  </si>
  <si>
    <t>datum</t>
  </si>
  <si>
    <t>Abreise</t>
  </si>
  <si>
    <t>Rückreise</t>
  </si>
  <si>
    <t>An-/Abreise</t>
  </si>
  <si>
    <t>am gl. Tag</t>
  </si>
  <si>
    <t>Übernachtung</t>
  </si>
  <si>
    <t>"Mitternachts-regel" findet Anwendung</t>
  </si>
  <si>
    <t>eintägig bzw. Mitternachts-regel</t>
  </si>
  <si>
    <t>et</t>
  </si>
  <si>
    <t>mt</t>
  </si>
  <si>
    <t>eintägig</t>
  </si>
  <si>
    <t>Anreise</t>
  </si>
  <si>
    <t>ganze Tage
(Anz.)</t>
  </si>
  <si>
    <t>-------       A b w e s e n h e i t       -------</t>
  </si>
  <si>
    <t>Rückkehr-</t>
  </si>
  <si>
    <t>Rückkehr</t>
  </si>
  <si>
    <t>Überprüfung TG gewünscht?</t>
  </si>
  <si>
    <t>mt-Anreise</t>
  </si>
  <si>
    <t>mt-ganze Tg (Anz.)</t>
  </si>
  <si>
    <t>mt-Rückreise</t>
  </si>
  <si>
    <t>Tagegeld ungekürzt</t>
  </si>
  <si>
    <t>Tagegeldsätze:</t>
  </si>
  <si>
    <t>ab 8 Std.</t>
  </si>
  <si>
    <t>ab 14 Std.</t>
  </si>
  <si>
    <t>ganzer Tag</t>
  </si>
  <si>
    <t>Übernachtungsgeld:</t>
  </si>
  <si>
    <t>km-Satz …</t>
  </si>
  <si>
    <t>Kürzung Tagegeld bei Gewährung von …</t>
  </si>
  <si>
    <t>priv. KFZ</t>
  </si>
  <si>
    <t>priv. KFZ erhöhter Satz wegen erhöhtem dienstlichem Interesse zur Benutzung eines KFZ</t>
  </si>
  <si>
    <t>erhöhter Satz wegen erhöhtem dienst-lichem Interesse zur KFZ-Benutzung</t>
  </si>
  <si>
    <t>Fahrrad-Kilometer</t>
  </si>
  <si>
    <t>Dauer</t>
  </si>
  <si>
    <t>FS</t>
  </si>
  <si>
    <t>ME</t>
  </si>
  <si>
    <t>AE</t>
  </si>
  <si>
    <t>Anreisetag</t>
  </si>
  <si>
    <t>ganze Tage</t>
  </si>
  <si>
    <t>Hinweise und Erläuterungen:</t>
  </si>
  <si>
    <r>
      <t xml:space="preserve">Eingabe von </t>
    </r>
    <r>
      <rPr>
        <b/>
        <sz val="10"/>
        <color rgb="FF000000"/>
        <rFont val="Arial"/>
        <family val="2"/>
      </rPr>
      <t>Uhrzeiten</t>
    </r>
    <r>
      <rPr>
        <sz val="10"/>
        <color rgb="FF000000"/>
        <rFont val="Arial"/>
        <family val="2"/>
      </rPr>
      <t xml:space="preserve"> mit Doppelpunkt  (z.B.:  </t>
    </r>
    <r>
      <rPr>
        <b/>
        <sz val="12"/>
        <color rgb="FF0000FF"/>
        <rFont val="Arial"/>
        <family val="2"/>
      </rPr>
      <t>7:45</t>
    </r>
    <r>
      <rPr>
        <sz val="10"/>
        <color rgb="FF000000"/>
        <rFont val="Arial"/>
        <family val="2"/>
      </rPr>
      <t xml:space="preserve"> )</t>
    </r>
  </si>
  <si>
    <r>
      <t xml:space="preserve">Eingabe eines </t>
    </r>
    <r>
      <rPr>
        <b/>
        <sz val="10"/>
        <color rgb="FF000000"/>
        <rFont val="Arial"/>
        <family val="2"/>
      </rPr>
      <t>Datums</t>
    </r>
    <r>
      <rPr>
        <sz val="10"/>
        <color rgb="FF000000"/>
        <rFont val="Arial"/>
        <family val="2"/>
      </rPr>
      <t xml:space="preserve"> kann verkürzt erfolgen, z.B.:  3.4.24, die Formatierung macht daraus automatisch </t>
    </r>
    <r>
      <rPr>
        <b/>
        <sz val="10"/>
        <color rgb="FF0000FF"/>
        <rFont val="Arial"/>
        <family val="2"/>
      </rPr>
      <t>03.04.2024</t>
    </r>
  </si>
  <si>
    <t>Tag, Monat und Jahr müssen je durch einen Punkt getrennt werden</t>
  </si>
  <si>
    <t>Abreise- und Rückkehrdatum dürfen nicht in der Zukunft liegen.</t>
  </si>
  <si>
    <r>
      <rPr>
        <u/>
        <sz val="10"/>
        <color rgb="FF000000"/>
        <rFont val="Arial"/>
        <family val="2"/>
      </rPr>
      <t>Besonderheit</t>
    </r>
    <r>
      <rPr>
        <sz val="10"/>
        <color rgb="FF000000"/>
        <rFont val="Arial"/>
        <family val="2"/>
      </rPr>
      <t>: beim Rückkehr-Datum bedarf es keiner Eintragung, wenn die Rückkehr am gleichen Tag erfolgte wie die Abfahrt.</t>
    </r>
  </si>
  <si>
    <r>
      <t xml:space="preserve">Die Eingabe der </t>
    </r>
    <r>
      <rPr>
        <b/>
        <sz val="10"/>
        <color rgb="FF000000"/>
        <rFont val="Arial"/>
        <family val="2"/>
      </rPr>
      <t>IBAN</t>
    </r>
    <r>
      <rPr>
        <sz val="10"/>
        <color rgb="FF000000"/>
        <rFont val="Arial"/>
        <family val="2"/>
      </rPr>
      <t xml:space="preserve"> kann wahlweise mit oder ohne Leerstellen erfolgen. Für deutsche IBAN-Nummern (sofern die IBAN also mit den Buchstaben DE beginnt) erfolgt eine Plausibilitätsprüfung. Bei Unstimmigkeit wird neben der Bankverbindung ein Hinweis gegeben. </t>
    </r>
  </si>
  <si>
    <t>Tagegeldberechnung</t>
  </si>
  <si>
    <t>Folgende Berechnungsmodalitäten wurden beim Rechenalgorythmus hierbei berücksichtigt:</t>
  </si>
  <si>
    <t>2.1</t>
  </si>
  <si>
    <t>Bei mehrtägigen Dienstreisen wird die Abwesenheit und das daraus resultierende Tagegeld für jeden Kalendertag separat berechnet.</t>
  </si>
  <si>
    <t>2.2</t>
  </si>
  <si>
    <t>Übernachtungskosten sind nicht in die automatische Berechnung einbezogen. Der Erstattungsbetrag muss dafür ggf. vom BSSA im vorgesehen Feld eingegeben werden.</t>
  </si>
  <si>
    <t>mt-ganze Tg</t>
  </si>
  <si>
    <t>Anzahl Mahlzeiten</t>
  </si>
  <si>
    <t>Kürzungsbetrag</t>
  </si>
  <si>
    <t>ganzer Tagessatz:</t>
  </si>
  <si>
    <t>Summen Kürzungsbetrag</t>
  </si>
  <si>
    <t>Rest-Tagegeld</t>
  </si>
  <si>
    <t>TG un-
gekürzt</t>
  </si>
  <si>
    <t>Rest-
tagegeld</t>
  </si>
  <si>
    <t>gesamt</t>
  </si>
  <si>
    <t>eintägige Dienstreise
bzw. "Mitternachtsregel"</t>
  </si>
  <si>
    <t>Details zur (Rest-)Tagegeld-Berechnung:</t>
  </si>
  <si>
    <t>Es wurde Übernachtung gewährt</t>
  </si>
  <si>
    <t>Es wird Übernachtungsgeld beantragt</t>
  </si>
  <si>
    <t>für</t>
  </si>
  <si>
    <t xml:space="preserve"> Übernachtungen</t>
  </si>
  <si>
    <t>Dienstreiseantrag und</t>
  </si>
  <si>
    <t>Erläuterungen zur Tagegeldberechnung:</t>
  </si>
  <si>
    <t>Nur wenn die Tagegeldberechnung aktiviert wurde (--&gt; ggf. Häkchen bei "Tagegeld bzw. Übernachtungsgeld wird beantragt", wird eine automatische Tagegeldberechnung durchgeführt. Hierfür werden die Tagegeldsätze und Kürzungsanteile bei gewährten Mahlzeiten verwendet, die in diesem Tabellenblatt "Hinweise-allg.Eingaben" eingetragen sind (siehe oben).</t>
  </si>
  <si>
    <t xml:space="preserve">Die prozentualen Kürzungen des Tagegelds wegen unentgeltlich bereitgestellter Mahlzeiten beziehen sich im Landesreisekostengesetz (in der Fassung gültig ab 01.01.2022) auf den vollen Tagessatz. Diese Kürzungen werden in den Berechnungen dieses Tools für jeden Kalendertag separat berechnet und vom Tagegeld des jeweiligen Tages abgezogen. Überschreitet hierbei die Kürzung an einem Kalendertag das Tagegeld, so wird das Resttagegeld für diesen Tag auf Null gesetzt (eine Verrechnung mit dem Tagegeldanspruch eines anderen Tages der gleichen Dienstreise erfolgt also nicht). </t>
  </si>
  <si>
    <t>1.1</t>
  </si>
  <si>
    <t>1.2</t>
  </si>
  <si>
    <t>Bei der automatischen Tagegeldberechnung wird die Anwendung der Mitternachtsregel nur dann einbezogen, wenn sowohl bzgl. der Übernachtung das Auswahlfeld "Es wurde keine Übernachtg.gewährt oder beantragt" angeklickt wurde als keine Anzahl der Übernachtungen angegeben ist.</t>
  </si>
  <si>
    <t>IBAN-Prüfung:</t>
  </si>
  <si>
    <t>aus IBAN:</t>
  </si>
  <si>
    <t>Zeichenanzahl IBAN:</t>
  </si>
  <si>
    <t>Kto.Nr.:</t>
  </si>
  <si>
    <t>BLZ:</t>
  </si>
  <si>
    <t>Check:</t>
  </si>
  <si>
    <t>Prüfziffer:</t>
  </si>
  <si>
    <t>errechnete Prüfziffer:</t>
  </si>
  <si>
    <t>Name(n)</t>
  </si>
  <si>
    <t>Fahrrad</t>
  </si>
  <si>
    <r>
      <t xml:space="preserve">gefahrene Strecke </t>
    </r>
    <r>
      <rPr>
        <sz val="8"/>
        <color indexed="8"/>
        <rFont val="Arial"/>
        <family val="2"/>
      </rPr>
      <t>(gesamt):</t>
    </r>
  </si>
  <si>
    <r>
      <t xml:space="preserve">gefahrene Strecke  </t>
    </r>
    <r>
      <rPr>
        <sz val="8"/>
        <color indexed="8"/>
        <rFont val="Arial"/>
        <family val="2"/>
      </rPr>
      <t>(gesamt):</t>
    </r>
  </si>
  <si>
    <t>Erstattung PKW-km</t>
  </si>
  <si>
    <t>erhöhter km-Satz</t>
  </si>
  <si>
    <t>Erstattung Fahrrad-km</t>
  </si>
  <si>
    <t>Erstattung sonstige Verkehrsmittel</t>
  </si>
  <si>
    <t>Erstattung Nebenkosten</t>
  </si>
  <si>
    <t>PKW-km</t>
  </si>
  <si>
    <t>Fahrrad-km</t>
  </si>
  <si>
    <t>sonst. Verkehrs-</t>
  </si>
  <si>
    <t xml:space="preserve">   mittel</t>
  </si>
  <si>
    <t>(Rest-)Tagegeld</t>
  </si>
  <si>
    <t>Übernachtungskosten</t>
  </si>
  <si>
    <t>Erstattung Übernachtungskosten</t>
  </si>
  <si>
    <t>erh.Satz</t>
  </si>
  <si>
    <t>sonst.Verk.mittel</t>
  </si>
  <si>
    <t>Überrnachtung</t>
  </si>
  <si>
    <t>korrigierte Beträge</t>
  </si>
  <si>
    <t>korrigierter Betrag</t>
  </si>
  <si>
    <t>Tagegeld prüfen</t>
  </si>
  <si>
    <t>Die Reisekostenabrechnung muss zwingend zusammen 
mit der Dienstreisegenehmigung eingereicht werden.</t>
  </si>
  <si>
    <t>Bankverbindg.</t>
  </si>
  <si>
    <t>Formular Reisekostenabrechnung BSSA 05_2024</t>
  </si>
  <si>
    <t>Formular Dienstreise - Antrag - BSSA 05_2024</t>
  </si>
  <si>
    <t>am:</t>
  </si>
  <si>
    <t>durch:</t>
  </si>
  <si>
    <t>bearbeitet:</t>
  </si>
  <si>
    <t>Erstattungsbeträge</t>
  </si>
  <si>
    <t>Dieser Teil wird vom BSSA bearbeitet:</t>
  </si>
  <si>
    <r>
      <t xml:space="preserve">f.d.Richtigkeit:
</t>
    </r>
    <r>
      <rPr>
        <sz val="6"/>
        <color theme="1"/>
        <rFont val="Arial"/>
        <family val="2"/>
      </rPr>
      <t>(Antragsteller)</t>
    </r>
  </si>
  <si>
    <t>DE72 6609 0800 1234 5678 90</t>
  </si>
  <si>
    <t>Genehmigung durch Schulleitung bzw. Dienstvorgesetzten</t>
  </si>
  <si>
    <t>bzw. die/den Vorgesetzte(n)</t>
  </si>
  <si>
    <t>(05/2024, Sc)</t>
  </si>
  <si>
    <t>Eintragungen im Formular "Reisekostenabrechnung":</t>
  </si>
  <si>
    <t>betrifft das Formular "Reisekostenabrechnung:</t>
  </si>
  <si>
    <t>Im "BSSA-Teil" neben dem Antragsformular werden u.a. Details zur Berechnung des (Rest-)Tagegelds in einer kleinen Tabelle angezeigt.</t>
  </si>
  <si>
    <t>1.3</t>
  </si>
  <si>
    <t>1.4</t>
  </si>
  <si>
    <r>
      <rPr>
        <u/>
        <sz val="10"/>
        <color rgb="FF000000"/>
        <rFont val="Arial"/>
        <family val="2"/>
      </rPr>
      <t>Ausnahme</t>
    </r>
    <r>
      <rPr>
        <sz val="10"/>
        <color rgb="FF000000"/>
        <rFont val="Arial"/>
        <family val="2"/>
      </rPr>
      <t>: Beginnt die Dienstreise nach 16 Uhr und endet vor 8 Uhr des Folgetags, so wird die Abwesenheitszeit und das sich ergebende Tagegeld für den gesamten Zeitraum berechnet (sog. "Mitternachtsregel"), sofern keine Übernachtung stattgefunden hat   [siehe VwV LRKG 6.2.1]    (--&gt; beachte auch Hinweis in 2.2)</t>
    </r>
  </si>
  <si>
    <t>(Belege beifügen)</t>
  </si>
  <si>
    <t>2.1a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</si>
</sst>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h:mm;@"/>
    <numFmt numFmtId="165" formatCode="dd/mm/yyyy;@"/>
    <numFmt numFmtId="166" formatCode="h:mm;@"/>
    <numFmt numFmtId="167" formatCode="[h]:mm"/>
  </numFmts>
  <fonts count="59" x14ac:knownFonts="1">
    <font>
      <sz val="11"/>
      <color theme="1"/>
      <name val="Calibri"/>
      <family val="2"/>
      <scheme val="minor"/>
    </font>
    <font>
      <sz val="10"/>
      <color indexed="8"/>
      <name val="Arial"/>
      <family val="2"/>
    </font>
    <font>
      <sz val="8"/>
      <color indexed="8"/>
      <name val="Arial"/>
      <family val="2"/>
    </font>
    <font>
      <sz val="6"/>
      <color indexed="8"/>
      <name val="Arial"/>
      <family val="2"/>
    </font>
    <font>
      <sz val="10"/>
      <name val="Arial"/>
      <family val="2"/>
    </font>
    <font>
      <b/>
      <u/>
      <sz val="8"/>
      <color indexed="8"/>
      <name val="Arial"/>
      <family val="2"/>
    </font>
    <font>
      <b/>
      <sz val="11"/>
      <color theme="1"/>
      <name val="Calibri"/>
      <family val="2"/>
      <scheme val="minor"/>
    </font>
    <font>
      <sz val="10"/>
      <color theme="1"/>
      <name val="Arial"/>
      <family val="2"/>
    </font>
    <font>
      <sz val="7"/>
      <color theme="1"/>
      <name val="Arial"/>
      <family val="2"/>
    </font>
    <font>
      <sz val="8"/>
      <color theme="1"/>
      <name val="Arial"/>
      <family val="2"/>
    </font>
    <font>
      <sz val="6"/>
      <color theme="1"/>
      <name val="Arial"/>
      <family val="2"/>
    </font>
    <font>
      <b/>
      <sz val="10"/>
      <color theme="1"/>
      <name val="Arial"/>
      <family val="2"/>
    </font>
    <font>
      <b/>
      <sz val="12"/>
      <color rgb="FF0000FF"/>
      <name val="Arial"/>
      <family val="2"/>
    </font>
    <font>
      <b/>
      <sz val="14"/>
      <color theme="1"/>
      <name val="Arial"/>
      <family val="2"/>
    </font>
    <font>
      <b/>
      <sz val="10"/>
      <color rgb="FF0000FF"/>
      <name val="Arial"/>
      <family val="2"/>
    </font>
    <font>
      <sz val="8"/>
      <color theme="1"/>
      <name val="Calibri"/>
      <family val="2"/>
      <scheme val="minor"/>
    </font>
    <font>
      <sz val="12"/>
      <color theme="1"/>
      <name val="Calibri"/>
      <family val="2"/>
      <scheme val="minor"/>
    </font>
    <font>
      <b/>
      <sz val="8"/>
      <color theme="1"/>
      <name val="Arial"/>
      <family val="2"/>
    </font>
    <font>
      <b/>
      <sz val="14"/>
      <color theme="1"/>
      <name val="Calibri"/>
      <family val="2"/>
      <scheme val="minor"/>
    </font>
    <font>
      <b/>
      <sz val="11"/>
      <color rgb="FF0000FF"/>
      <name val="Calibri"/>
      <family val="2"/>
      <scheme val="minor"/>
    </font>
    <font>
      <sz val="10"/>
      <color theme="1"/>
      <name val="Calibri"/>
      <family val="2"/>
      <scheme val="minor"/>
    </font>
    <font>
      <sz val="7"/>
      <color theme="1"/>
      <name val="Calibri"/>
      <family val="2"/>
      <scheme val="minor"/>
    </font>
    <font>
      <b/>
      <sz val="10"/>
      <color theme="1"/>
      <name val="Calibri"/>
      <family val="2"/>
      <scheme val="minor"/>
    </font>
    <font>
      <b/>
      <u/>
      <sz val="10"/>
      <color theme="1"/>
      <name val="Arial"/>
      <family val="2"/>
    </font>
    <font>
      <b/>
      <sz val="7"/>
      <color rgb="FF0000FF"/>
      <name val="Arial"/>
      <family val="2"/>
    </font>
    <font>
      <sz val="10"/>
      <color theme="0" tint="-0.499984740745262"/>
      <name val="Arial"/>
      <family val="2"/>
    </font>
    <font>
      <b/>
      <sz val="10"/>
      <color indexed="9"/>
      <name val="Arial"/>
      <family val="2"/>
    </font>
    <font>
      <b/>
      <u/>
      <sz val="10"/>
      <name val="Arial"/>
      <family val="2"/>
    </font>
    <font>
      <sz val="8"/>
      <name val="Arial"/>
      <family val="2"/>
    </font>
    <font>
      <b/>
      <sz val="10"/>
      <name val="Arial"/>
      <family val="2"/>
    </font>
    <font>
      <u/>
      <sz val="10"/>
      <name val="Arial"/>
      <family val="2"/>
    </font>
    <font>
      <sz val="8"/>
      <color theme="0" tint="-0.499984740745262"/>
      <name val="Arial"/>
      <family val="2"/>
    </font>
    <font>
      <b/>
      <u/>
      <sz val="10"/>
      <color rgb="FF0000FF"/>
      <name val="Arial"/>
      <family val="2"/>
    </font>
    <font>
      <sz val="10"/>
      <color rgb="FF000000"/>
      <name val="Arial"/>
      <family val="2"/>
    </font>
    <font>
      <b/>
      <sz val="10"/>
      <color rgb="FF000000"/>
      <name val="Arial"/>
      <family val="2"/>
    </font>
    <font>
      <b/>
      <u/>
      <sz val="12"/>
      <color rgb="FF0000FF"/>
      <name val="Arial"/>
      <family val="2"/>
    </font>
    <font>
      <u/>
      <sz val="10"/>
      <color rgb="FF000000"/>
      <name val="Arial"/>
      <family val="2"/>
    </font>
    <font>
      <sz val="10"/>
      <color rgb="FF000000"/>
      <name val="Times New Roman"/>
      <family val="1"/>
    </font>
    <font>
      <sz val="10"/>
      <color theme="1" tint="0.499984740745262"/>
      <name val="Arial"/>
      <family val="2"/>
    </font>
    <font>
      <b/>
      <sz val="12"/>
      <color theme="1"/>
      <name val="Arial"/>
      <family val="2"/>
    </font>
    <font>
      <b/>
      <sz val="12"/>
      <color theme="1"/>
      <name val="Calibri"/>
      <family val="2"/>
      <scheme val="minor"/>
    </font>
    <font>
      <b/>
      <sz val="10"/>
      <color theme="0" tint="-0.499984740745262"/>
      <name val="Arial"/>
      <family val="2"/>
    </font>
    <font>
      <b/>
      <sz val="12"/>
      <color rgb="FF0000FF"/>
      <name val="Calibri"/>
      <family val="2"/>
      <scheme val="minor"/>
    </font>
    <font>
      <b/>
      <sz val="16"/>
      <color rgb="FF0000FF"/>
      <name val="Arial"/>
      <family val="2"/>
    </font>
    <font>
      <sz val="11"/>
      <color theme="1"/>
      <name val="Arial"/>
      <family val="2"/>
    </font>
    <font>
      <b/>
      <sz val="14"/>
      <color rgb="FF0000FF"/>
      <name val="Arial"/>
      <family val="2"/>
    </font>
    <font>
      <b/>
      <sz val="14"/>
      <color rgb="FF0000FF"/>
      <name val="Calibri"/>
      <family val="2"/>
      <scheme val="minor"/>
    </font>
    <font>
      <b/>
      <sz val="10"/>
      <color rgb="FFFF0000"/>
      <name val="Arial"/>
      <family val="2"/>
    </font>
    <font>
      <b/>
      <sz val="11"/>
      <color rgb="FFFF0000"/>
      <name val="Calibri"/>
      <family val="2"/>
      <scheme val="minor"/>
    </font>
    <font>
      <sz val="36"/>
      <color rgb="FFFF0000"/>
      <name val="Arial Rounded MT Bold"/>
      <family val="2"/>
    </font>
    <font>
      <b/>
      <sz val="26"/>
      <color rgb="FFFF0000"/>
      <name val="Arial Rounded MT Bold"/>
      <family val="2"/>
    </font>
    <font>
      <sz val="26"/>
      <color rgb="FFFF0000"/>
      <name val="Arial Rounded MT Bold"/>
      <family val="2"/>
    </font>
    <font>
      <sz val="14"/>
      <color theme="1"/>
      <name val="Calibri"/>
      <family val="2"/>
      <scheme val="minor"/>
    </font>
    <font>
      <u/>
      <sz val="11"/>
      <name val="Calibri"/>
      <family val="2"/>
      <scheme val="minor"/>
    </font>
    <font>
      <b/>
      <u/>
      <sz val="11"/>
      <name val="Calibri"/>
      <family val="2"/>
      <scheme val="minor"/>
    </font>
    <font>
      <sz val="6"/>
      <name val="Arial"/>
      <family val="2"/>
    </font>
    <font>
      <b/>
      <u/>
      <sz val="14"/>
      <color rgb="FF0000FF"/>
      <name val="Arial"/>
      <family val="2"/>
    </font>
    <font>
      <b/>
      <sz val="11"/>
      <name val="Calibri"/>
      <family val="2"/>
      <scheme val="minor"/>
    </font>
    <font>
      <b/>
      <u/>
      <sz val="16"/>
      <color rgb="FF0000FF"/>
      <name val="Arial"/>
      <family val="2"/>
    </font>
  </fonts>
  <fills count="16">
    <fill>
      <patternFill patternType="none"/>
    </fill>
    <fill>
      <patternFill patternType="gray125"/>
    </fill>
    <fill>
      <patternFill patternType="solid">
        <fgColor rgb="FF4D4D4D"/>
        <bgColor indexed="64"/>
      </patternFill>
    </fill>
    <fill>
      <patternFill patternType="solid">
        <fgColor theme="0"/>
        <bgColor indexed="64"/>
      </patternFill>
    </fill>
    <fill>
      <patternFill patternType="solid">
        <fgColor rgb="FF5F5F5F"/>
        <bgColor indexed="64"/>
      </patternFill>
    </fill>
    <fill>
      <patternFill patternType="solid">
        <fgColor rgb="FFEAEAEA"/>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indexed="26"/>
        <bgColor indexed="64"/>
      </patternFill>
    </fill>
    <fill>
      <patternFill patternType="solid">
        <fgColor rgb="FFC0C0C0"/>
        <bgColor indexed="64"/>
      </patternFill>
    </fill>
    <fill>
      <patternFill patternType="solid">
        <fgColor theme="0" tint="-4.9989318521683403E-2"/>
        <bgColor indexed="64"/>
      </patternFill>
    </fill>
    <fill>
      <patternFill patternType="solid">
        <fgColor rgb="FFFEF4EC"/>
        <bgColor indexed="64"/>
      </patternFill>
    </fill>
    <fill>
      <patternFill patternType="solid">
        <fgColor rgb="FFEBF6F9"/>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hair">
        <color auto="1"/>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thick">
        <color theme="8" tint="0.79998168889431442"/>
      </top>
      <bottom/>
      <diagonal/>
    </border>
    <border>
      <left style="thin">
        <color indexed="64"/>
      </left>
      <right/>
      <top style="hair">
        <color indexed="64"/>
      </top>
      <bottom/>
      <diagonal/>
    </border>
    <border>
      <left/>
      <right/>
      <top style="thick">
        <color theme="0" tint="-0.24994659260841701"/>
      </top>
      <bottom/>
      <diagonal/>
    </border>
  </borders>
  <cellStyleXfs count="2">
    <xf numFmtId="0" fontId="0" fillId="0" borderId="0"/>
    <xf numFmtId="0" fontId="4" fillId="0" borderId="0"/>
  </cellStyleXfs>
  <cellXfs count="488">
    <xf numFmtId="0" fontId="0" fillId="0" borderId="0" xfId="0"/>
    <xf numFmtId="0" fontId="7" fillId="2" borderId="0" xfId="0" applyFont="1" applyFill="1" applyAlignment="1">
      <alignment vertical="center"/>
    </xf>
    <xf numFmtId="0" fontId="7" fillId="3" borderId="0" xfId="0" applyFont="1" applyFill="1" applyAlignment="1">
      <alignment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0" xfId="0" applyFont="1" applyFill="1" applyAlignment="1">
      <alignment vertical="center" textRotation="90"/>
    </xf>
    <xf numFmtId="0" fontId="8" fillId="3" borderId="2" xfId="0" applyFont="1" applyFill="1" applyBorder="1" applyAlignment="1">
      <alignment vertical="top"/>
    </xf>
    <xf numFmtId="0" fontId="7" fillId="3" borderId="4" xfId="0" applyFont="1" applyFill="1" applyBorder="1" applyAlignment="1">
      <alignment vertical="center"/>
    </xf>
    <xf numFmtId="0" fontId="7" fillId="3" borderId="5" xfId="0" applyFont="1" applyFill="1" applyBorder="1" applyAlignment="1">
      <alignment vertical="center"/>
    </xf>
    <xf numFmtId="0" fontId="9" fillId="3" borderId="5" xfId="0" applyFont="1" applyFill="1" applyBorder="1" applyAlignment="1">
      <alignment vertical="center"/>
    </xf>
    <xf numFmtId="0" fontId="7" fillId="3" borderId="6"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11" xfId="0" applyFont="1" applyFill="1" applyBorder="1" applyAlignment="1">
      <alignment vertical="center"/>
    </xf>
    <xf numFmtId="0" fontId="7" fillId="3" borderId="9" xfId="0" applyFont="1" applyFill="1" applyBorder="1" applyAlignment="1">
      <alignment vertical="center" wrapText="1"/>
    </xf>
    <xf numFmtId="0" fontId="11" fillId="3" borderId="0" xfId="0" applyFont="1" applyFill="1" applyAlignment="1">
      <alignment vertical="center" textRotation="90"/>
    </xf>
    <xf numFmtId="0" fontId="7" fillId="3" borderId="12" xfId="0" applyFont="1" applyFill="1" applyBorder="1" applyAlignment="1">
      <alignment vertical="center"/>
    </xf>
    <xf numFmtId="0" fontId="7" fillId="3" borderId="13" xfId="0" applyFont="1" applyFill="1" applyBorder="1" applyAlignment="1">
      <alignment vertical="center"/>
    </xf>
    <xf numFmtId="0" fontId="7" fillId="3" borderId="3" xfId="0" applyFont="1" applyFill="1" applyBorder="1" applyAlignment="1">
      <alignment horizontal="left" vertical="center"/>
    </xf>
    <xf numFmtId="0" fontId="7" fillId="3" borderId="0" xfId="0" applyFont="1" applyFill="1" applyAlignment="1">
      <alignment vertical="center" wrapText="1"/>
    </xf>
    <xf numFmtId="0" fontId="11" fillId="3" borderId="0" xfId="0" applyFont="1" applyFill="1" applyAlignment="1">
      <alignment wrapText="1"/>
    </xf>
    <xf numFmtId="0" fontId="8" fillId="3" borderId="14"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8" xfId="0" applyFont="1" applyFill="1" applyBorder="1" applyAlignment="1">
      <alignment vertical="center"/>
    </xf>
    <xf numFmtId="0" fontId="7" fillId="3" borderId="19" xfId="0" applyFont="1" applyFill="1" applyBorder="1" applyAlignment="1">
      <alignment vertical="center"/>
    </xf>
    <xf numFmtId="0" fontId="8" fillId="3" borderId="2" xfId="0" applyFont="1" applyFill="1" applyBorder="1" applyAlignment="1">
      <alignment horizontal="right" vertical="top"/>
    </xf>
    <xf numFmtId="0" fontId="8" fillId="3" borderId="20" xfId="0" applyFont="1" applyFill="1" applyBorder="1" applyAlignment="1">
      <alignment vertical="top"/>
    </xf>
    <xf numFmtId="0" fontId="8" fillId="3" borderId="16" xfId="0" applyFont="1" applyFill="1" applyBorder="1" applyAlignment="1">
      <alignment vertical="center"/>
    </xf>
    <xf numFmtId="0" fontId="12" fillId="3" borderId="21" xfId="0" applyFont="1" applyFill="1" applyBorder="1" applyAlignment="1" applyProtection="1">
      <alignment horizontal="center" vertical="center"/>
      <protection locked="0"/>
    </xf>
    <xf numFmtId="0" fontId="7" fillId="4" borderId="0" xfId="0" applyFont="1" applyFill="1" applyAlignment="1">
      <alignment vertical="center"/>
    </xf>
    <xf numFmtId="0" fontId="7" fillId="5" borderId="0" xfId="0" applyFont="1" applyFill="1" applyAlignment="1">
      <alignment vertical="center"/>
    </xf>
    <xf numFmtId="0" fontId="7" fillId="5" borderId="9" xfId="0" applyFont="1" applyFill="1" applyBorder="1" applyAlignment="1">
      <alignment horizontal="right" vertical="center"/>
    </xf>
    <xf numFmtId="0" fontId="13" fillId="3" borderId="0" xfId="0" applyFont="1" applyFill="1" applyAlignment="1">
      <alignment vertical="center" wrapText="1"/>
    </xf>
    <xf numFmtId="0" fontId="7" fillId="5" borderId="4" xfId="0" applyFont="1" applyFill="1" applyBorder="1" applyAlignment="1">
      <alignment vertical="center"/>
    </xf>
    <xf numFmtId="0" fontId="13" fillId="5" borderId="5" xfId="0" applyFont="1" applyFill="1" applyBorder="1" applyAlignment="1">
      <alignment vertical="center"/>
    </xf>
    <xf numFmtId="0" fontId="7" fillId="5" borderId="5" xfId="0" applyFont="1" applyFill="1" applyBorder="1" applyAlignment="1">
      <alignment vertical="center"/>
    </xf>
    <xf numFmtId="0" fontId="7" fillId="5" borderId="6" xfId="0" applyFont="1" applyFill="1" applyBorder="1" applyAlignment="1">
      <alignment vertical="center"/>
    </xf>
    <xf numFmtId="0" fontId="7" fillId="5" borderId="7" xfId="0" applyFont="1" applyFill="1" applyBorder="1" applyAlignment="1">
      <alignment vertical="center"/>
    </xf>
    <xf numFmtId="0" fontId="7" fillId="5" borderId="9" xfId="0" applyFont="1" applyFill="1" applyBorder="1" applyAlignment="1">
      <alignment vertical="center"/>
    </xf>
    <xf numFmtId="0" fontId="11" fillId="5" borderId="0" xfId="0" applyFont="1" applyFill="1" applyAlignment="1">
      <alignment vertical="center"/>
    </xf>
    <xf numFmtId="0" fontId="7" fillId="5" borderId="10" xfId="0" applyFont="1" applyFill="1" applyBorder="1" applyAlignment="1">
      <alignment vertical="center"/>
    </xf>
    <xf numFmtId="0" fontId="7" fillId="5" borderId="8" xfId="0" applyFont="1" applyFill="1" applyBorder="1" applyAlignment="1">
      <alignment vertical="center"/>
    </xf>
    <xf numFmtId="0" fontId="7" fillId="5" borderId="11" xfId="0" applyFont="1" applyFill="1" applyBorder="1" applyAlignment="1">
      <alignment vertical="center"/>
    </xf>
    <xf numFmtId="0" fontId="9" fillId="5" borderId="0" xfId="0" applyFont="1" applyFill="1" applyAlignment="1">
      <alignment horizontal="right" vertical="top"/>
    </xf>
    <xf numFmtId="0" fontId="6" fillId="5" borderId="0" xfId="0" applyFont="1" applyFill="1" applyAlignment="1">
      <alignment vertical="top"/>
    </xf>
    <xf numFmtId="0" fontId="0" fillId="5" borderId="0" xfId="0" applyFill="1" applyAlignment="1">
      <alignment vertical="top" wrapText="1"/>
    </xf>
    <xf numFmtId="0" fontId="7" fillId="5" borderId="22" xfId="0" applyFont="1" applyFill="1" applyBorder="1" applyAlignment="1">
      <alignment vertical="center"/>
    </xf>
    <xf numFmtId="0" fontId="9" fillId="3" borderId="0" xfId="0" applyFont="1" applyFill="1" applyAlignment="1">
      <alignment vertical="center"/>
    </xf>
    <xf numFmtId="0" fontId="0" fillId="3" borderId="0" xfId="0" applyFill="1" applyAlignment="1">
      <alignment vertical="center"/>
    </xf>
    <xf numFmtId="0" fontId="8" fillId="3" borderId="8" xfId="0" applyFont="1" applyFill="1" applyBorder="1" applyAlignment="1">
      <alignment vertical="center"/>
    </xf>
    <xf numFmtId="0" fontId="10" fillId="7" borderId="0" xfId="0" applyFont="1" applyFill="1" applyAlignment="1" applyProtection="1">
      <alignment vertical="center"/>
      <protection locked="0" hidden="1"/>
    </xf>
    <xf numFmtId="0" fontId="10" fillId="7" borderId="0" xfId="0" applyFont="1" applyFill="1" applyAlignment="1" applyProtection="1">
      <alignment horizontal="center" vertical="center"/>
      <protection locked="0" hidden="1"/>
    </xf>
    <xf numFmtId="0" fontId="7" fillId="8" borderId="0" xfId="0" applyFont="1" applyFill="1" applyAlignment="1">
      <alignment vertical="center"/>
    </xf>
    <xf numFmtId="0" fontId="9" fillId="2" borderId="0" xfId="0" applyFont="1" applyFill="1" applyAlignment="1">
      <alignment vertical="center"/>
    </xf>
    <xf numFmtId="0" fontId="9" fillId="8" borderId="0" xfId="0" applyFont="1" applyFill="1" applyAlignment="1">
      <alignment vertical="center"/>
    </xf>
    <xf numFmtId="0" fontId="9" fillId="8" borderId="0" xfId="0" applyFont="1" applyFill="1" applyAlignment="1">
      <alignment vertical="center" wrapText="1"/>
    </xf>
    <xf numFmtId="0" fontId="7" fillId="9" borderId="0" xfId="0" applyFont="1" applyFill="1" applyAlignment="1">
      <alignment vertical="center"/>
    </xf>
    <xf numFmtId="165" fontId="7" fillId="9" borderId="0" xfId="0" applyNumberFormat="1" applyFont="1" applyFill="1" applyAlignment="1">
      <alignment vertical="center"/>
    </xf>
    <xf numFmtId="22" fontId="7" fillId="9" borderId="0" xfId="0" applyNumberFormat="1" applyFont="1" applyFill="1" applyAlignment="1">
      <alignment vertical="center"/>
    </xf>
    <xf numFmtId="20" fontId="7" fillId="9" borderId="0" xfId="0" applyNumberFormat="1" applyFont="1" applyFill="1" applyAlignment="1">
      <alignment vertical="center"/>
    </xf>
    <xf numFmtId="0" fontId="7" fillId="9" borderId="0" xfId="0" applyFont="1" applyFill="1" applyAlignment="1">
      <alignment horizontal="center" vertical="center"/>
    </xf>
    <xf numFmtId="0" fontId="9" fillId="9" borderId="0" xfId="0" applyFont="1" applyFill="1" applyAlignment="1">
      <alignment horizontal="center" vertical="center"/>
    </xf>
    <xf numFmtId="0" fontId="9" fillId="8" borderId="9" xfId="0" applyFont="1" applyFill="1" applyBorder="1" applyAlignment="1">
      <alignment vertical="center"/>
    </xf>
    <xf numFmtId="0" fontId="7" fillId="9" borderId="9" xfId="0" applyFont="1" applyFill="1" applyBorder="1" applyAlignment="1">
      <alignment horizontal="center" vertical="center"/>
    </xf>
    <xf numFmtId="0" fontId="9" fillId="8" borderId="56" xfId="0" applyFont="1" applyFill="1" applyBorder="1" applyAlignment="1">
      <alignment vertical="center"/>
    </xf>
    <xf numFmtId="166" fontId="7" fillId="9" borderId="56" xfId="0" applyNumberFormat="1" applyFont="1" applyFill="1" applyBorder="1" applyAlignment="1">
      <alignment horizontal="center" vertical="center"/>
    </xf>
    <xf numFmtId="167" fontId="25" fillId="10" borderId="21" xfId="0" applyNumberFormat="1" applyFont="1" applyFill="1" applyBorder="1" applyProtection="1">
      <protection hidden="1"/>
    </xf>
    <xf numFmtId="20" fontId="25" fillId="10" borderId="21" xfId="0" applyNumberFormat="1" applyFont="1" applyFill="1" applyBorder="1" applyProtection="1">
      <protection hidden="1"/>
    </xf>
    <xf numFmtId="167" fontId="7" fillId="9" borderId="0" xfId="0" applyNumberFormat="1" applyFont="1" applyFill="1" applyAlignment="1">
      <alignment horizontal="center" vertical="center"/>
    </xf>
    <xf numFmtId="164" fontId="7" fillId="9" borderId="9" xfId="0" applyNumberFormat="1" applyFont="1" applyFill="1" applyBorder="1" applyAlignment="1">
      <alignment horizontal="center" vertical="center"/>
    </xf>
    <xf numFmtId="20" fontId="25" fillId="10" borderId="34" xfId="0" applyNumberFormat="1" applyFont="1" applyFill="1" applyBorder="1" applyProtection="1">
      <protection hidden="1"/>
    </xf>
    <xf numFmtId="20" fontId="25" fillId="10" borderId="35" xfId="0" applyNumberFormat="1" applyFont="1" applyFill="1" applyBorder="1" applyProtection="1">
      <protection hidden="1"/>
    </xf>
    <xf numFmtId="0" fontId="9" fillId="8" borderId="7" xfId="0" applyFont="1" applyFill="1" applyBorder="1" applyAlignment="1">
      <alignment horizontal="center" vertical="center"/>
    </xf>
    <xf numFmtId="0" fontId="9" fillId="8" borderId="0" xfId="0" applyFont="1" applyFill="1" applyAlignment="1">
      <alignment horizontal="center" vertical="center"/>
    </xf>
    <xf numFmtId="0" fontId="9" fillId="8" borderId="9" xfId="0" applyFont="1" applyFill="1" applyBorder="1" applyAlignment="1">
      <alignment horizontal="center" vertical="center"/>
    </xf>
    <xf numFmtId="0" fontId="4" fillId="9" borderId="0" xfId="1" applyFill="1" applyProtection="1">
      <protection hidden="1"/>
    </xf>
    <xf numFmtId="0" fontId="4" fillId="3" borderId="0" xfId="1" applyFill="1" applyProtection="1">
      <protection hidden="1"/>
    </xf>
    <xf numFmtId="0" fontId="26" fillId="3" borderId="0" xfId="1" applyFont="1" applyFill="1" applyProtection="1">
      <protection hidden="1"/>
    </xf>
    <xf numFmtId="0" fontId="4" fillId="10" borderId="0" xfId="1" applyFill="1" applyProtection="1">
      <protection hidden="1"/>
    </xf>
    <xf numFmtId="0" fontId="27" fillId="10" borderId="0" xfId="1" applyFont="1" applyFill="1" applyProtection="1">
      <protection hidden="1"/>
    </xf>
    <xf numFmtId="0" fontId="4" fillId="3" borderId="0" xfId="1" applyFill="1" applyAlignment="1" applyProtection="1">
      <alignment vertical="center"/>
      <protection hidden="1"/>
    </xf>
    <xf numFmtId="0" fontId="26" fillId="3" borderId="0" xfId="1" applyFont="1" applyFill="1" applyAlignment="1" applyProtection="1">
      <alignment vertical="center"/>
      <protection hidden="1"/>
    </xf>
    <xf numFmtId="0" fontId="4" fillId="9" borderId="0" xfId="1" applyFill="1" applyAlignment="1" applyProtection="1">
      <alignment vertical="center"/>
      <protection hidden="1"/>
    </xf>
    <xf numFmtId="0" fontId="4" fillId="10" borderId="0" xfId="1" applyFill="1" applyAlignment="1" applyProtection="1">
      <alignment vertical="center"/>
      <protection hidden="1"/>
    </xf>
    <xf numFmtId="4" fontId="4" fillId="11" borderId="57" xfId="1" applyNumberFormat="1" applyFill="1" applyBorder="1" applyAlignment="1" applyProtection="1">
      <alignment vertical="center"/>
      <protection locked="0"/>
    </xf>
    <xf numFmtId="4" fontId="4" fillId="11" borderId="52" xfId="1" applyNumberFormat="1" applyFill="1" applyBorder="1" applyAlignment="1" applyProtection="1">
      <alignment vertical="center"/>
      <protection locked="0"/>
    </xf>
    <xf numFmtId="0" fontId="29" fillId="3" borderId="0" xfId="1" applyFont="1" applyFill="1" applyAlignment="1" applyProtection="1">
      <alignment vertical="center"/>
      <protection hidden="1"/>
    </xf>
    <xf numFmtId="4" fontId="4" fillId="11" borderId="58" xfId="1" applyNumberFormat="1" applyFill="1" applyBorder="1" applyAlignment="1" applyProtection="1">
      <alignment vertical="center"/>
      <protection locked="0"/>
    </xf>
    <xf numFmtId="0" fontId="28" fillId="3" borderId="0" xfId="1" applyFont="1" applyFill="1" applyAlignment="1" applyProtection="1">
      <alignment vertical="center"/>
      <protection hidden="1"/>
    </xf>
    <xf numFmtId="0" fontId="30" fillId="3" borderId="0" xfId="1" applyFont="1" applyFill="1" applyAlignment="1" applyProtection="1">
      <alignment vertical="center"/>
      <protection hidden="1"/>
    </xf>
    <xf numFmtId="2" fontId="4" fillId="11" borderId="21" xfId="1" applyNumberFormat="1" applyFill="1" applyBorder="1" applyAlignment="1" applyProtection="1">
      <alignment vertical="center"/>
      <protection locked="0"/>
    </xf>
    <xf numFmtId="0" fontId="27" fillId="10" borderId="0" xfId="1" applyFont="1" applyFill="1" applyAlignment="1" applyProtection="1">
      <alignment vertical="center"/>
      <protection hidden="1"/>
    </xf>
    <xf numFmtId="3" fontId="31" fillId="10" borderId="0" xfId="1" applyNumberFormat="1" applyFont="1" applyFill="1" applyAlignment="1" applyProtection="1">
      <alignment horizontal="left"/>
      <protection hidden="1"/>
    </xf>
    <xf numFmtId="0" fontId="31" fillId="10" borderId="0" xfId="1" applyFont="1" applyFill="1" applyProtection="1">
      <protection hidden="1"/>
    </xf>
    <xf numFmtId="0" fontId="29" fillId="10" borderId="0" xfId="1" applyFont="1" applyFill="1" applyProtection="1">
      <protection hidden="1"/>
    </xf>
    <xf numFmtId="0" fontId="4" fillId="10" borderId="1" xfId="1" applyFill="1" applyBorder="1" applyProtection="1">
      <protection hidden="1"/>
    </xf>
    <xf numFmtId="0" fontId="4" fillId="10" borderId="2" xfId="1" applyFill="1" applyBorder="1" applyProtection="1">
      <protection hidden="1"/>
    </xf>
    <xf numFmtId="3" fontId="31" fillId="10" borderId="2" xfId="1" applyNumberFormat="1" applyFont="1" applyFill="1" applyBorder="1" applyAlignment="1" applyProtection="1">
      <alignment horizontal="left"/>
      <protection hidden="1"/>
    </xf>
    <xf numFmtId="4" fontId="4" fillId="11" borderId="3" xfId="1" applyNumberFormat="1" applyFill="1" applyBorder="1" applyProtection="1">
      <protection locked="0"/>
    </xf>
    <xf numFmtId="9" fontId="4" fillId="11" borderId="57" xfId="1" applyNumberFormat="1" applyFill="1" applyBorder="1" applyProtection="1">
      <protection locked="0"/>
    </xf>
    <xf numFmtId="0" fontId="4" fillId="10" borderId="0" xfId="1" quotePrefix="1" applyFill="1" applyProtection="1">
      <protection hidden="1"/>
    </xf>
    <xf numFmtId="0" fontId="4" fillId="10" borderId="4" xfId="1" applyFill="1" applyBorder="1" applyAlignment="1" applyProtection="1">
      <alignment wrapText="1"/>
      <protection hidden="1"/>
    </xf>
    <xf numFmtId="0" fontId="4" fillId="12" borderId="5" xfId="1" applyFill="1" applyBorder="1" applyProtection="1">
      <protection hidden="1"/>
    </xf>
    <xf numFmtId="0" fontId="4" fillId="12" borderId="6" xfId="1" applyFill="1" applyBorder="1" applyProtection="1">
      <protection hidden="1"/>
    </xf>
    <xf numFmtId="0" fontId="4" fillId="10" borderId="3" xfId="1" applyFill="1" applyBorder="1" applyProtection="1">
      <protection hidden="1"/>
    </xf>
    <xf numFmtId="9" fontId="4" fillId="11" borderId="52" xfId="1" applyNumberFormat="1" applyFill="1" applyBorder="1" applyProtection="1">
      <protection locked="0"/>
    </xf>
    <xf numFmtId="9" fontId="4" fillId="11" borderId="58" xfId="1" applyNumberFormat="1" applyFill="1" applyBorder="1" applyProtection="1">
      <protection locked="0"/>
    </xf>
    <xf numFmtId="4" fontId="4" fillId="11" borderId="21" xfId="1" applyNumberFormat="1" applyFill="1" applyBorder="1" applyProtection="1">
      <protection locked="0"/>
    </xf>
    <xf numFmtId="0" fontId="4" fillId="13" borderId="0" xfId="1" applyFill="1" applyAlignment="1" applyProtection="1">
      <alignment wrapText="1"/>
      <protection hidden="1"/>
    </xf>
    <xf numFmtId="4" fontId="4" fillId="10" borderId="0" xfId="1" applyNumberFormat="1" applyFill="1" applyProtection="1">
      <protection hidden="1"/>
    </xf>
    <xf numFmtId="0" fontId="35" fillId="9" borderId="0" xfId="1" applyFont="1" applyFill="1" applyProtection="1">
      <protection hidden="1"/>
    </xf>
    <xf numFmtId="0" fontId="33" fillId="13" borderId="0" xfId="1" applyFont="1" applyFill="1" applyAlignment="1" applyProtection="1">
      <alignment horizontal="left" vertical="top"/>
      <protection hidden="1"/>
    </xf>
    <xf numFmtId="0" fontId="33" fillId="13" borderId="9" xfId="1" applyFont="1" applyFill="1" applyBorder="1" applyAlignment="1" applyProtection="1">
      <alignment horizontal="left" vertical="top"/>
      <protection hidden="1"/>
    </xf>
    <xf numFmtId="0" fontId="4" fillId="13" borderId="0" xfId="1" applyFill="1" applyAlignment="1" applyProtection="1">
      <alignment horizontal="left" vertical="top" wrapText="1"/>
      <protection hidden="1"/>
    </xf>
    <xf numFmtId="0" fontId="4" fillId="13" borderId="9" xfId="1" applyFill="1" applyBorder="1" applyAlignment="1" applyProtection="1">
      <alignment horizontal="left" vertical="top" wrapText="1"/>
      <protection hidden="1"/>
    </xf>
    <xf numFmtId="14" fontId="4" fillId="10" borderId="0" xfId="1" applyNumberFormat="1" applyFill="1" applyProtection="1">
      <protection hidden="1"/>
    </xf>
    <xf numFmtId="0" fontId="4" fillId="10" borderId="0" xfId="1" applyFill="1" applyAlignment="1" applyProtection="1">
      <alignment vertical="top"/>
      <protection hidden="1"/>
    </xf>
    <xf numFmtId="0" fontId="4" fillId="13" borderId="0" xfId="1" applyFill="1" applyProtection="1">
      <protection hidden="1"/>
    </xf>
    <xf numFmtId="0" fontId="4" fillId="13" borderId="0" xfId="1" quotePrefix="1" applyFill="1" applyProtection="1">
      <protection hidden="1"/>
    </xf>
    <xf numFmtId="0" fontId="29" fillId="13" borderId="0" xfId="1" applyFont="1" applyFill="1" applyAlignment="1" applyProtection="1">
      <alignment horizontal="center"/>
      <protection hidden="1"/>
    </xf>
    <xf numFmtId="0" fontId="29" fillId="13" borderId="0" xfId="1" applyFont="1" applyFill="1" applyProtection="1">
      <protection hidden="1"/>
    </xf>
    <xf numFmtId="0" fontId="29" fillId="10" borderId="0" xfId="1" applyFont="1" applyFill="1" applyAlignment="1" applyProtection="1">
      <alignment horizontal="center"/>
      <protection hidden="1"/>
    </xf>
    <xf numFmtId="16" fontId="4" fillId="13" borderId="0" xfId="1" quotePrefix="1" applyNumberFormat="1" applyFill="1" applyAlignment="1" applyProtection="1">
      <alignment horizontal="center"/>
      <protection hidden="1"/>
    </xf>
    <xf numFmtId="0" fontId="4" fillId="13" borderId="0" xfId="1" applyFill="1" applyAlignment="1" applyProtection="1">
      <alignment horizontal="center"/>
      <protection hidden="1"/>
    </xf>
    <xf numFmtId="0" fontId="4" fillId="13" borderId="0" xfId="1" quotePrefix="1" applyFill="1" applyAlignment="1" applyProtection="1">
      <alignment horizontal="center"/>
      <protection hidden="1"/>
    </xf>
    <xf numFmtId="0" fontId="4" fillId="10" borderId="0" xfId="1" applyFill="1" applyAlignment="1" applyProtection="1">
      <alignment horizontal="center"/>
      <protection hidden="1"/>
    </xf>
    <xf numFmtId="4" fontId="7" fillId="9" borderId="9" xfId="0" applyNumberFormat="1" applyFont="1" applyFill="1" applyBorder="1" applyAlignment="1">
      <alignment horizontal="center" vertical="center"/>
    </xf>
    <xf numFmtId="4" fontId="7" fillId="9" borderId="7" xfId="0" applyNumberFormat="1" applyFont="1" applyFill="1" applyBorder="1" applyAlignment="1">
      <alignment horizontal="center" vertical="center"/>
    </xf>
    <xf numFmtId="4" fontId="7" fillId="9" borderId="0" xfId="0" applyNumberFormat="1" applyFont="1" applyFill="1" applyAlignment="1">
      <alignment horizontal="center" vertical="center"/>
    </xf>
    <xf numFmtId="0" fontId="9" fillId="8" borderId="60" xfId="0" applyFont="1" applyFill="1" applyBorder="1" applyAlignment="1">
      <alignment horizontal="center" vertical="center"/>
    </xf>
    <xf numFmtId="4" fontId="7" fillId="9" borderId="60" xfId="0" applyNumberFormat="1" applyFont="1" applyFill="1" applyBorder="1" applyAlignment="1">
      <alignment horizontal="center" vertical="center"/>
    </xf>
    <xf numFmtId="0" fontId="7" fillId="9" borderId="7" xfId="0" applyFont="1" applyFill="1" applyBorder="1" applyAlignment="1">
      <alignment horizontal="center" vertical="center"/>
    </xf>
    <xf numFmtId="9" fontId="17" fillId="8" borderId="0" xfId="0" applyNumberFormat="1" applyFont="1" applyFill="1" applyAlignment="1">
      <alignment horizontal="center" vertical="center"/>
    </xf>
    <xf numFmtId="0" fontId="38" fillId="9" borderId="1" xfId="0" applyFont="1" applyFill="1" applyBorder="1" applyAlignment="1" applyProtection="1">
      <alignment vertical="center"/>
      <protection hidden="1"/>
    </xf>
    <xf numFmtId="0" fontId="38" fillId="9" borderId="2" xfId="0" applyFont="1" applyFill="1" applyBorder="1" applyAlignment="1" applyProtection="1">
      <alignment horizontal="right" vertical="center"/>
      <protection hidden="1"/>
    </xf>
    <xf numFmtId="4" fontId="38" fillId="9" borderId="3" xfId="0" applyNumberFormat="1" applyFont="1" applyFill="1" applyBorder="1" applyAlignment="1" applyProtection="1">
      <alignment vertical="center"/>
      <protection hidden="1"/>
    </xf>
    <xf numFmtId="9" fontId="17" fillId="8" borderId="7" xfId="0" applyNumberFormat="1" applyFont="1" applyFill="1" applyBorder="1" applyAlignment="1">
      <alignment horizontal="center" vertical="center"/>
    </xf>
    <xf numFmtId="9" fontId="17" fillId="8" borderId="9" xfId="0" applyNumberFormat="1" applyFont="1" applyFill="1" applyBorder="1" applyAlignment="1">
      <alignment horizontal="center" vertical="center"/>
    </xf>
    <xf numFmtId="0" fontId="38" fillId="9" borderId="0" xfId="0" applyFont="1" applyFill="1" applyAlignment="1" applyProtection="1">
      <alignment vertical="center"/>
      <protection hidden="1"/>
    </xf>
    <xf numFmtId="0" fontId="38" fillId="9" borderId="0" xfId="0" applyFont="1" applyFill="1" applyAlignment="1" applyProtection="1">
      <alignment horizontal="right" vertical="center"/>
      <protection hidden="1"/>
    </xf>
    <xf numFmtId="4" fontId="38" fillId="9" borderId="0" xfId="0" applyNumberFormat="1" applyFont="1" applyFill="1" applyAlignment="1" applyProtection="1">
      <alignment vertical="center"/>
      <protection hidden="1"/>
    </xf>
    <xf numFmtId="0" fontId="7" fillId="6" borderId="0" xfId="0" applyFont="1" applyFill="1" applyAlignment="1">
      <alignment vertical="center"/>
    </xf>
    <xf numFmtId="0" fontId="9" fillId="6" borderId="0" xfId="0" applyFont="1" applyFill="1" applyAlignment="1">
      <alignment horizontal="right" vertical="center"/>
    </xf>
    <xf numFmtId="0" fontId="9" fillId="6" borderId="62" xfId="0" applyFont="1" applyFill="1" applyBorder="1" applyAlignment="1">
      <alignment horizontal="right" vertical="center"/>
    </xf>
    <xf numFmtId="0" fontId="7" fillId="3" borderId="9" xfId="0" applyFont="1" applyFill="1" applyBorder="1" applyAlignment="1">
      <alignment horizontal="right" vertical="center"/>
    </xf>
    <xf numFmtId="0" fontId="7" fillId="3" borderId="8" xfId="0" applyFont="1" applyFill="1" applyBorder="1" applyAlignment="1">
      <alignment horizontal="right" vertical="center"/>
    </xf>
    <xf numFmtId="0" fontId="7" fillId="3" borderId="11" xfId="0" applyFont="1" applyFill="1" applyBorder="1" applyAlignment="1">
      <alignment horizontal="right" vertical="center"/>
    </xf>
    <xf numFmtId="0" fontId="11" fillId="3" borderId="0" xfId="1" applyFont="1" applyFill="1" applyAlignment="1" applyProtection="1">
      <alignment vertical="center"/>
      <protection hidden="1"/>
    </xf>
    <xf numFmtId="0" fontId="8" fillId="3" borderId="0" xfId="0" applyFont="1" applyFill="1" applyAlignment="1">
      <alignment horizontal="right" vertical="center"/>
    </xf>
    <xf numFmtId="0" fontId="4" fillId="13" borderId="0" xfId="1" quotePrefix="1" applyFill="1" applyAlignment="1" applyProtection="1">
      <alignment horizontal="center" vertical="top"/>
      <protection hidden="1"/>
    </xf>
    <xf numFmtId="0" fontId="4" fillId="10" borderId="0" xfId="0" applyFont="1" applyFill="1" applyProtection="1">
      <protection hidden="1"/>
    </xf>
    <xf numFmtId="0" fontId="0" fillId="10" borderId="0" xfId="0" applyFill="1" applyProtection="1">
      <protection hidden="1"/>
    </xf>
    <xf numFmtId="20" fontId="41" fillId="10" borderId="4" xfId="0" applyNumberFormat="1" applyFont="1" applyFill="1" applyBorder="1" applyProtection="1">
      <protection hidden="1"/>
    </xf>
    <xf numFmtId="0" fontId="25" fillId="10" borderId="5" xfId="0" applyFont="1" applyFill="1" applyBorder="1" applyProtection="1">
      <protection hidden="1"/>
    </xf>
    <xf numFmtId="20" fontId="25" fillId="10" borderId="5" xfId="0" applyNumberFormat="1" applyFont="1" applyFill="1" applyBorder="1" applyProtection="1">
      <protection hidden="1"/>
    </xf>
    <xf numFmtId="0" fontId="25" fillId="10" borderId="6" xfId="0" applyFont="1" applyFill="1" applyBorder="1" applyProtection="1">
      <protection hidden="1"/>
    </xf>
    <xf numFmtId="0" fontId="25" fillId="10" borderId="1" xfId="0" applyFont="1" applyFill="1" applyBorder="1" applyProtection="1">
      <protection hidden="1"/>
    </xf>
    <xf numFmtId="0" fontId="25" fillId="10" borderId="2" xfId="0" applyFont="1" applyFill="1" applyBorder="1" applyProtection="1">
      <protection hidden="1"/>
    </xf>
    <xf numFmtId="0" fontId="25" fillId="10" borderId="3" xfId="0" applyFont="1" applyFill="1" applyBorder="1" applyProtection="1">
      <protection hidden="1"/>
    </xf>
    <xf numFmtId="20" fontId="25" fillId="10" borderId="7" xfId="0" applyNumberFormat="1" applyFont="1" applyFill="1" applyBorder="1" applyProtection="1">
      <protection hidden="1"/>
    </xf>
    <xf numFmtId="0" fontId="25" fillId="10" borderId="0" xfId="0" applyFont="1" applyFill="1" applyProtection="1">
      <protection hidden="1"/>
    </xf>
    <xf numFmtId="20" fontId="25" fillId="10" borderId="0" xfId="0" applyNumberFormat="1" applyFont="1" applyFill="1" applyProtection="1">
      <protection hidden="1"/>
    </xf>
    <xf numFmtId="0" fontId="25" fillId="10" borderId="9" xfId="0" applyFont="1" applyFill="1" applyBorder="1" applyProtection="1">
      <protection hidden="1"/>
    </xf>
    <xf numFmtId="0" fontId="25" fillId="10" borderId="0" xfId="0" applyFont="1" applyFill="1" applyAlignment="1" applyProtection="1">
      <alignment horizontal="right"/>
      <protection hidden="1"/>
    </xf>
    <xf numFmtId="0" fontId="25" fillId="10" borderId="21" xfId="0" applyFont="1" applyFill="1" applyBorder="1" applyProtection="1">
      <protection hidden="1"/>
    </xf>
    <xf numFmtId="20" fontId="25" fillId="10" borderId="10" xfId="0" applyNumberFormat="1" applyFont="1" applyFill="1" applyBorder="1" applyProtection="1">
      <protection hidden="1"/>
    </xf>
    <xf numFmtId="0" fontId="25" fillId="10" borderId="8" xfId="0" applyFont="1" applyFill="1" applyBorder="1" applyProtection="1">
      <protection hidden="1"/>
    </xf>
    <xf numFmtId="20" fontId="25" fillId="10" borderId="8" xfId="0" applyNumberFormat="1" applyFont="1" applyFill="1" applyBorder="1" applyProtection="1">
      <protection hidden="1"/>
    </xf>
    <xf numFmtId="0" fontId="25" fillId="10" borderId="11" xfId="0" applyFont="1" applyFill="1" applyBorder="1" applyProtection="1">
      <protection hidden="1"/>
    </xf>
    <xf numFmtId="20" fontId="25" fillId="10" borderId="1" xfId="0" applyNumberFormat="1" applyFont="1" applyFill="1" applyBorder="1" applyProtection="1">
      <protection hidden="1"/>
    </xf>
    <xf numFmtId="20" fontId="25" fillId="10" borderId="2" xfId="0" applyNumberFormat="1" applyFont="1" applyFill="1" applyBorder="1" applyProtection="1">
      <protection hidden="1"/>
    </xf>
    <xf numFmtId="0" fontId="8" fillId="5" borderId="43" xfId="0" applyFont="1" applyFill="1" applyBorder="1" applyAlignment="1">
      <alignment vertical="top"/>
    </xf>
    <xf numFmtId="0" fontId="8" fillId="5" borderId="44" xfId="0" applyFont="1" applyFill="1" applyBorder="1" applyAlignment="1">
      <alignment vertical="top"/>
    </xf>
    <xf numFmtId="0" fontId="21" fillId="5" borderId="45" xfId="0" applyFont="1" applyFill="1" applyBorder="1" applyAlignment="1">
      <alignment vertical="top"/>
    </xf>
    <xf numFmtId="0" fontId="21" fillId="5" borderId="46" xfId="0" applyFont="1" applyFill="1" applyBorder="1" applyAlignment="1">
      <alignment vertical="top"/>
    </xf>
    <xf numFmtId="0" fontId="0" fillId="0" borderId="10" xfId="0" applyBorder="1" applyAlignment="1">
      <alignment vertical="center"/>
    </xf>
    <xf numFmtId="0" fontId="0" fillId="0" borderId="8" xfId="0" applyBorder="1" applyAlignment="1">
      <alignment vertical="center"/>
    </xf>
    <xf numFmtId="0" fontId="0" fillId="3" borderId="5" xfId="0" applyFill="1" applyBorder="1" applyAlignment="1">
      <alignment vertical="center"/>
    </xf>
    <xf numFmtId="0" fontId="7" fillId="3" borderId="8" xfId="0" applyFont="1" applyFill="1" applyBorder="1" applyAlignment="1">
      <alignment vertical="center" textRotation="90"/>
    </xf>
    <xf numFmtId="0" fontId="11" fillId="8" borderId="7" xfId="0" applyFont="1" applyFill="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2" fillId="3" borderId="34" xfId="0" applyFont="1" applyFill="1" applyBorder="1" applyAlignment="1" applyProtection="1">
      <alignment horizontal="center" vertical="center"/>
      <protection locked="0"/>
    </xf>
    <xf numFmtId="0" fontId="12" fillId="3" borderId="52" xfId="0" applyFont="1" applyFill="1" applyBorder="1" applyAlignment="1" applyProtection="1">
      <alignment horizontal="center" vertical="center"/>
      <protection locked="0"/>
    </xf>
    <xf numFmtId="0" fontId="12" fillId="3" borderId="36" xfId="0" applyFont="1" applyFill="1" applyBorder="1" applyAlignment="1" applyProtection="1">
      <alignment horizontal="center" vertical="center"/>
      <protection locked="0"/>
    </xf>
    <xf numFmtId="4" fontId="43" fillId="5" borderId="43" xfId="0" applyNumberFormat="1" applyFont="1" applyFill="1" applyBorder="1" applyAlignment="1">
      <alignment horizontal="right" vertical="center"/>
    </xf>
    <xf numFmtId="0" fontId="8" fillId="5" borderId="41" xfId="0" applyFont="1" applyFill="1" applyBorder="1" applyAlignment="1">
      <alignment vertical="top"/>
    </xf>
    <xf numFmtId="0" fontId="0" fillId="5" borderId="42" xfId="0" applyFill="1" applyBorder="1" applyAlignment="1">
      <alignment vertical="top"/>
    </xf>
    <xf numFmtId="0" fontId="8" fillId="5" borderId="42" xfId="0" applyFont="1" applyFill="1" applyBorder="1" applyAlignment="1">
      <alignment vertical="top"/>
    </xf>
    <xf numFmtId="0" fontId="0" fillId="3" borderId="5" xfId="0" applyFill="1" applyBorder="1" applyAlignment="1">
      <alignment horizontal="center" vertical="center" textRotation="90"/>
    </xf>
    <xf numFmtId="0" fontId="0" fillId="0" borderId="2" xfId="0" applyBorder="1" applyAlignment="1">
      <alignment vertical="center" textRotation="90"/>
    </xf>
    <xf numFmtId="0" fontId="0" fillId="0" borderId="3" xfId="0" applyBorder="1" applyAlignment="1">
      <alignment vertical="center" textRotation="90"/>
    </xf>
    <xf numFmtId="0" fontId="9" fillId="3" borderId="21" xfId="0" applyFont="1" applyFill="1" applyBorder="1" applyAlignment="1">
      <alignment vertical="center" textRotation="90"/>
    </xf>
    <xf numFmtId="0" fontId="8" fillId="5" borderId="37" xfId="0" applyFont="1" applyFill="1" applyBorder="1" applyAlignment="1">
      <alignment vertical="top"/>
    </xf>
    <xf numFmtId="0" fontId="8" fillId="5" borderId="38" xfId="0" applyFont="1" applyFill="1" applyBorder="1" applyAlignment="1">
      <alignment vertical="top"/>
    </xf>
    <xf numFmtId="0" fontId="8" fillId="5" borderId="46" xfId="0" applyFont="1" applyFill="1" applyBorder="1" applyAlignment="1">
      <alignment vertical="top"/>
    </xf>
    <xf numFmtId="0" fontId="0" fillId="5" borderId="44" xfId="0" applyFill="1" applyBorder="1" applyAlignment="1">
      <alignment vertical="top"/>
    </xf>
    <xf numFmtId="0" fontId="8" fillId="5" borderId="45" xfId="0" applyFont="1" applyFill="1" applyBorder="1" applyAlignment="1">
      <alignment vertical="top"/>
    </xf>
    <xf numFmtId="0" fontId="0" fillId="5" borderId="46" xfId="0" applyFill="1" applyBorder="1" applyAlignment="1">
      <alignment vertical="top"/>
    </xf>
    <xf numFmtId="0" fontId="44" fillId="5" borderId="43" xfId="0" applyFont="1" applyFill="1" applyBorder="1" applyAlignment="1">
      <alignment vertical="top"/>
    </xf>
    <xf numFmtId="0" fontId="44" fillId="5" borderId="43" xfId="0" applyFont="1" applyFill="1" applyBorder="1" applyAlignment="1">
      <alignment horizontal="right" vertical="top"/>
    </xf>
    <xf numFmtId="4" fontId="7" fillId="6" borderId="0" xfId="0" applyNumberFormat="1" applyFont="1" applyFill="1" applyAlignment="1">
      <alignment vertical="center"/>
    </xf>
    <xf numFmtId="0" fontId="9" fillId="6" borderId="0" xfId="0" applyFont="1" applyFill="1" applyAlignment="1">
      <alignment horizontal="center" vertical="center" wrapText="1"/>
    </xf>
    <xf numFmtId="0" fontId="8" fillId="6" borderId="0" xfId="0" applyFont="1" applyFill="1"/>
    <xf numFmtId="4" fontId="45" fillId="5" borderId="44" xfId="0" applyNumberFormat="1" applyFont="1" applyFill="1" applyBorder="1" applyAlignment="1">
      <alignment horizontal="right" vertical="center"/>
    </xf>
    <xf numFmtId="4" fontId="45" fillId="5" borderId="44" xfId="0" applyNumberFormat="1" applyFont="1" applyFill="1" applyBorder="1" applyAlignment="1">
      <alignment vertical="top"/>
    </xf>
    <xf numFmtId="4" fontId="46" fillId="5" borderId="44" xfId="0" applyNumberFormat="1" applyFont="1" applyFill="1" applyBorder="1" applyAlignment="1">
      <alignment vertical="top"/>
    </xf>
    <xf numFmtId="4" fontId="45" fillId="5" borderId="23" xfId="0" applyNumberFormat="1" applyFont="1" applyFill="1" applyBorder="1" applyAlignment="1">
      <alignment vertical="center"/>
    </xf>
    <xf numFmtId="0" fontId="8" fillId="3" borderId="0" xfId="0" applyFont="1" applyFill="1" applyAlignment="1">
      <alignment vertical="center"/>
    </xf>
    <xf numFmtId="0" fontId="7" fillId="3" borderId="0" xfId="0" applyFont="1" applyFill="1" applyAlignment="1">
      <alignment horizontal="right" vertical="center"/>
    </xf>
    <xf numFmtId="0" fontId="10" fillId="3" borderId="0" xfId="0" applyFont="1" applyFill="1" applyAlignment="1">
      <alignment horizontal="right" vertical="center"/>
    </xf>
    <xf numFmtId="0" fontId="10" fillId="3" borderId="8" xfId="0" applyFont="1" applyFill="1" applyBorder="1" applyAlignment="1">
      <alignment horizontal="right" vertical="center"/>
    </xf>
    <xf numFmtId="0" fontId="32" fillId="6" borderId="0" xfId="0" applyFont="1" applyFill="1" applyAlignment="1">
      <alignment vertical="center"/>
    </xf>
    <xf numFmtId="0" fontId="7" fillId="3" borderId="0" xfId="0" applyFont="1" applyFill="1" applyAlignment="1">
      <alignment vertical="top"/>
    </xf>
    <xf numFmtId="0" fontId="7" fillId="6" borderId="0" xfId="0" applyFont="1" applyFill="1" applyAlignment="1">
      <alignment horizontal="right" vertical="center"/>
    </xf>
    <xf numFmtId="0" fontId="14" fillId="6" borderId="0" xfId="0" applyFont="1" applyFill="1" applyAlignment="1">
      <alignment vertical="center"/>
    </xf>
    <xf numFmtId="0" fontId="7" fillId="9" borderId="0" xfId="0" applyFont="1" applyFill="1" applyAlignment="1">
      <alignment vertical="center" wrapText="1"/>
    </xf>
    <xf numFmtId="0" fontId="55" fillId="9" borderId="0" xfId="0" applyFont="1" applyFill="1" applyAlignment="1">
      <alignment vertical="center"/>
    </xf>
    <xf numFmtId="0" fontId="4" fillId="9" borderId="0" xfId="0" applyFont="1" applyFill="1" applyAlignment="1">
      <alignment vertical="center"/>
    </xf>
    <xf numFmtId="166" fontId="7" fillId="15" borderId="34" xfId="0" applyNumberFormat="1" applyFont="1" applyFill="1" applyBorder="1" applyAlignment="1">
      <alignment horizontal="center" vertical="center"/>
    </xf>
    <xf numFmtId="0" fontId="7" fillId="15" borderId="34" xfId="0" applyFont="1" applyFill="1" applyBorder="1" applyAlignment="1">
      <alignment horizontal="center" vertical="center"/>
    </xf>
    <xf numFmtId="166" fontId="7" fillId="15" borderId="61" xfId="0" applyNumberFormat="1" applyFont="1" applyFill="1" applyBorder="1" applyAlignment="1">
      <alignment horizontal="center" vertical="center"/>
    </xf>
    <xf numFmtId="0" fontId="7" fillId="15" borderId="61" xfId="0" applyFont="1" applyFill="1" applyBorder="1" applyAlignment="1">
      <alignment horizontal="center" vertical="center"/>
    </xf>
    <xf numFmtId="0" fontId="7" fillId="15" borderId="21" xfId="0" applyFont="1" applyFill="1" applyBorder="1" applyAlignment="1">
      <alignment horizontal="center" vertical="center"/>
    </xf>
    <xf numFmtId="166" fontId="7" fillId="15" borderId="21" xfId="0" applyNumberFormat="1" applyFont="1" applyFill="1" applyBorder="1" applyAlignment="1">
      <alignment horizontal="center" vertical="center"/>
    </xf>
    <xf numFmtId="4" fontId="7" fillId="15" borderId="34" xfId="0" applyNumberFormat="1" applyFont="1" applyFill="1" applyBorder="1" applyAlignment="1">
      <alignment horizontal="center" vertical="center"/>
    </xf>
    <xf numFmtId="4" fontId="7" fillId="15" borderId="61" xfId="0" applyNumberFormat="1" applyFont="1" applyFill="1" applyBorder="1" applyAlignment="1">
      <alignment horizontal="center" vertical="center"/>
    </xf>
    <xf numFmtId="4" fontId="7" fillId="15" borderId="21" xfId="0" applyNumberFormat="1" applyFont="1" applyFill="1" applyBorder="1" applyAlignment="1">
      <alignment horizontal="center" vertical="center"/>
    </xf>
    <xf numFmtId="0" fontId="9" fillId="9" borderId="0" xfId="0" applyFont="1" applyFill="1" applyAlignment="1">
      <alignment vertical="center"/>
    </xf>
    <xf numFmtId="0" fontId="12" fillId="3" borderId="2" xfId="0" applyFont="1" applyFill="1" applyBorder="1" applyAlignment="1" applyProtection="1">
      <alignment horizontal="right" vertical="center"/>
      <protection locked="0"/>
    </xf>
    <xf numFmtId="0" fontId="7" fillId="5" borderId="23" xfId="0" applyFont="1" applyFill="1" applyBorder="1" applyAlignment="1" applyProtection="1">
      <alignment vertical="center"/>
      <protection locked="0"/>
    </xf>
    <xf numFmtId="0" fontId="12" fillId="3" borderId="0" xfId="0" applyFont="1" applyFill="1" applyAlignment="1">
      <alignment horizontal="center" vertical="center"/>
    </xf>
    <xf numFmtId="0" fontId="16" fillId="3" borderId="0" xfId="0" applyFont="1" applyFill="1" applyAlignment="1">
      <alignment horizontal="center" vertical="center"/>
    </xf>
    <xf numFmtId="0" fontId="0" fillId="3" borderId="0" xfId="0" applyFill="1" applyAlignment="1">
      <alignment horizontal="center" vertical="center"/>
    </xf>
    <xf numFmtId="4" fontId="24" fillId="3" borderId="0" xfId="0" applyNumberFormat="1" applyFont="1" applyFill="1" applyAlignment="1">
      <alignment horizontal="right" vertical="center"/>
    </xf>
    <xf numFmtId="4" fontId="21" fillId="3" borderId="0" xfId="0" applyNumberFormat="1" applyFont="1" applyFill="1" applyAlignment="1">
      <alignment horizontal="right" vertical="center"/>
    </xf>
    <xf numFmtId="4" fontId="0" fillId="3" borderId="0" xfId="0" applyNumberFormat="1" applyFill="1" applyAlignment="1">
      <alignment horizontal="right" vertical="center"/>
    </xf>
    <xf numFmtId="4" fontId="14" fillId="14" borderId="0" xfId="0" applyNumberFormat="1" applyFont="1" applyFill="1" applyAlignment="1" applyProtection="1">
      <alignment vertical="center"/>
      <protection locked="0"/>
    </xf>
    <xf numFmtId="4" fontId="14" fillId="14" borderId="63" xfId="0" applyNumberFormat="1" applyFont="1" applyFill="1" applyBorder="1" applyAlignment="1" applyProtection="1">
      <alignment vertical="center"/>
      <protection locked="0"/>
    </xf>
    <xf numFmtId="0" fontId="7" fillId="4" borderId="0" xfId="0" applyFont="1" applyFill="1" applyAlignment="1" applyProtection="1">
      <alignment vertical="center"/>
      <protection locked="0" hidden="1"/>
    </xf>
    <xf numFmtId="0" fontId="9" fillId="5" borderId="0" xfId="0" applyFont="1" applyFill="1" applyAlignment="1">
      <alignment vertical="center"/>
    </xf>
    <xf numFmtId="0" fontId="9" fillId="5" borderId="0" xfId="0" applyFont="1" applyFill="1"/>
    <xf numFmtId="0" fontId="12" fillId="9" borderId="0" xfId="1" applyFont="1" applyFill="1" applyProtection="1">
      <protection hidden="1"/>
    </xf>
    <xf numFmtId="0" fontId="58" fillId="9" borderId="0" xfId="1" applyFont="1" applyFill="1" applyProtection="1">
      <protection hidden="1"/>
    </xf>
    <xf numFmtId="0" fontId="4" fillId="13" borderId="0" xfId="1" applyFill="1" applyAlignment="1" applyProtection="1">
      <alignment wrapText="1"/>
      <protection hidden="1"/>
    </xf>
    <xf numFmtId="0" fontId="4" fillId="13" borderId="0" xfId="1" applyFill="1" applyAlignment="1" applyProtection="1">
      <alignment vertical="top" wrapText="1"/>
      <protection hidden="1"/>
    </xf>
    <xf numFmtId="0" fontId="33" fillId="13" borderId="0" xfId="1" applyFont="1" applyFill="1" applyAlignment="1" applyProtection="1">
      <alignment horizontal="left" vertical="top" wrapText="1"/>
      <protection hidden="1"/>
    </xf>
    <xf numFmtId="0" fontId="37" fillId="13" borderId="0" xfId="1" applyFont="1" applyFill="1" applyAlignment="1" applyProtection="1">
      <alignment horizontal="left" vertical="top" wrapText="1"/>
      <protection hidden="1"/>
    </xf>
    <xf numFmtId="0" fontId="4" fillId="0" borderId="0" xfId="1" applyAlignment="1" applyProtection="1">
      <alignment horizontal="left" vertical="top" wrapText="1"/>
      <protection hidden="1"/>
    </xf>
    <xf numFmtId="0" fontId="4" fillId="0" borderId="0" xfId="1" applyAlignment="1" applyProtection="1">
      <alignment wrapText="1"/>
      <protection hidden="1"/>
    </xf>
    <xf numFmtId="0" fontId="4" fillId="10" borderId="7" xfId="1" applyFill="1" applyBorder="1" applyAlignment="1" applyProtection="1">
      <alignment wrapText="1"/>
      <protection hidden="1"/>
    </xf>
    <xf numFmtId="0" fontId="4" fillId="0" borderId="0" xfId="1" applyProtection="1">
      <protection hidden="1"/>
    </xf>
    <xf numFmtId="0" fontId="4" fillId="0" borderId="9" xfId="1" applyBorder="1" applyProtection="1">
      <protection hidden="1"/>
    </xf>
    <xf numFmtId="0" fontId="4" fillId="0" borderId="10" xfId="1" applyBorder="1" applyProtection="1">
      <protection hidden="1"/>
    </xf>
    <xf numFmtId="0" fontId="4" fillId="0" borderId="8" xfId="1" applyBorder="1" applyProtection="1">
      <protection hidden="1"/>
    </xf>
    <xf numFmtId="0" fontId="4" fillId="0" borderId="11" xfId="1" applyBorder="1" applyProtection="1">
      <protection hidden="1"/>
    </xf>
    <xf numFmtId="0" fontId="33" fillId="13" borderId="0" xfId="1" applyFont="1" applyFill="1" applyAlignment="1" applyProtection="1">
      <alignment horizontal="left" vertical="top"/>
      <protection hidden="1"/>
    </xf>
    <xf numFmtId="0" fontId="4" fillId="0" borderId="0" xfId="1" applyAlignment="1" applyProtection="1">
      <alignment horizontal="left" vertical="top"/>
      <protection hidden="1"/>
    </xf>
    <xf numFmtId="0" fontId="4" fillId="0" borderId="9" xfId="1" applyBorder="1" applyAlignment="1" applyProtection="1">
      <alignment horizontal="left" vertical="top"/>
      <protection hidden="1"/>
    </xf>
    <xf numFmtId="0" fontId="4" fillId="13" borderId="0" xfId="1" applyFill="1" applyAlignment="1" applyProtection="1">
      <alignment horizontal="left" vertical="top" wrapText="1"/>
      <protection hidden="1"/>
    </xf>
    <xf numFmtId="0" fontId="4" fillId="13" borderId="9" xfId="1" applyFill="1" applyBorder="1" applyAlignment="1" applyProtection="1">
      <alignment horizontal="left" vertical="top" wrapText="1"/>
      <protection hidden="1"/>
    </xf>
    <xf numFmtId="0" fontId="4" fillId="13" borderId="0" xfId="1" applyFill="1" applyProtection="1">
      <protection hidden="1"/>
    </xf>
    <xf numFmtId="164" fontId="12" fillId="3" borderId="4" xfId="0" applyNumberFormat="1" applyFont="1" applyFill="1" applyBorder="1" applyAlignment="1" applyProtection="1">
      <alignment horizontal="left" vertical="top" wrapText="1"/>
      <protection locked="0"/>
    </xf>
    <xf numFmtId="164" fontId="16" fillId="3" borderId="6" xfId="0" applyNumberFormat="1" applyFont="1" applyFill="1"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13" fillId="5" borderId="8" xfId="0" applyFont="1" applyFill="1" applyBorder="1" applyAlignment="1">
      <alignment vertical="center"/>
    </xf>
    <xf numFmtId="0" fontId="18" fillId="5" borderId="8" xfId="0" applyFont="1" applyFill="1" applyBorder="1" applyAlignment="1">
      <alignment vertical="center"/>
    </xf>
    <xf numFmtId="0" fontId="7" fillId="5" borderId="28" xfId="0" applyFont="1" applyFill="1" applyBorder="1" applyAlignment="1">
      <alignment horizontal="right" vertical="center"/>
    </xf>
    <xf numFmtId="0" fontId="0" fillId="5" borderId="29" xfId="0" applyFill="1" applyBorder="1" applyAlignment="1">
      <alignment horizontal="right" vertical="center"/>
    </xf>
    <xf numFmtId="0" fontId="7" fillId="5" borderId="26" xfId="0" applyFont="1" applyFill="1" applyBorder="1" applyAlignment="1">
      <alignment horizontal="right" vertical="center"/>
    </xf>
    <xf numFmtId="0" fontId="0" fillId="5" borderId="27" xfId="0" applyFill="1" applyBorder="1" applyAlignment="1">
      <alignment horizontal="right" vertical="center"/>
    </xf>
    <xf numFmtId="0" fontId="13" fillId="3" borderId="0" xfId="0" applyFont="1" applyFill="1" applyAlignment="1">
      <alignment wrapText="1"/>
    </xf>
    <xf numFmtId="0" fontId="12" fillId="3" borderId="2" xfId="0" applyFont="1" applyFill="1" applyBorder="1" applyAlignment="1" applyProtection="1">
      <alignment horizontal="lef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12" fillId="3" borderId="2"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7" fillId="5" borderId="26" xfId="0" applyFont="1" applyFill="1" applyBorder="1" applyAlignment="1">
      <alignment horizontal="right" vertical="center" wrapText="1"/>
    </xf>
    <xf numFmtId="0" fontId="8" fillId="3" borderId="0" xfId="0" applyFont="1" applyFill="1" applyAlignment="1">
      <alignment textRotation="90"/>
    </xf>
    <xf numFmtId="0" fontId="8" fillId="0" borderId="0" xfId="0" applyFont="1" applyAlignment="1">
      <alignment textRotation="90"/>
    </xf>
    <xf numFmtId="165" fontId="12" fillId="3" borderId="1" xfId="0" applyNumberFormat="1" applyFont="1" applyFill="1" applyBorder="1" applyAlignment="1" applyProtection="1">
      <alignment horizontal="center" vertical="center"/>
      <protection locked="0"/>
    </xf>
    <xf numFmtId="165" fontId="42" fillId="0" borderId="2" xfId="0" applyNumberFormat="1" applyFont="1" applyBorder="1" applyAlignment="1" applyProtection="1">
      <alignment horizontal="center" vertical="center"/>
      <protection locked="0"/>
    </xf>
    <xf numFmtId="165" fontId="42" fillId="0" borderId="3" xfId="0" applyNumberFormat="1" applyFont="1" applyBorder="1" applyAlignment="1" applyProtection="1">
      <alignment horizontal="center" vertical="center"/>
      <protection locked="0"/>
    </xf>
    <xf numFmtId="0" fontId="12" fillId="3" borderId="1" xfId="0" applyFont="1" applyFill="1" applyBorder="1" applyAlignment="1" applyProtection="1">
      <alignment vertical="center"/>
      <protection locked="0"/>
    </xf>
    <xf numFmtId="0" fontId="42" fillId="3" borderId="2" xfId="0" applyFont="1" applyFill="1" applyBorder="1" applyAlignment="1" applyProtection="1">
      <alignment vertical="center"/>
      <protection locked="0"/>
    </xf>
    <xf numFmtId="0" fontId="42" fillId="3" borderId="3" xfId="0" applyFont="1" applyFill="1" applyBorder="1" applyAlignment="1" applyProtection="1">
      <alignment vertical="center"/>
      <protection locked="0"/>
    </xf>
    <xf numFmtId="0" fontId="12" fillId="3" borderId="1" xfId="0" applyFont="1" applyFill="1" applyBorder="1" applyAlignment="1" applyProtection="1">
      <alignment horizontal="left" vertical="center" wrapText="1"/>
      <protection locked="0"/>
    </xf>
    <xf numFmtId="0" fontId="42" fillId="3" borderId="2" xfId="0" applyFont="1" applyFill="1" applyBorder="1" applyAlignment="1" applyProtection="1">
      <alignment horizontal="left" vertical="center" wrapText="1"/>
      <protection locked="0"/>
    </xf>
    <xf numFmtId="0" fontId="42" fillId="3" borderId="3" xfId="0" applyFont="1" applyFill="1" applyBorder="1" applyAlignment="1" applyProtection="1">
      <alignment horizontal="left" vertical="center" wrapText="1"/>
      <protection locked="0"/>
    </xf>
    <xf numFmtId="0" fontId="7" fillId="5" borderId="24" xfId="0" applyFont="1" applyFill="1" applyBorder="1" applyAlignment="1">
      <alignment horizontal="right" vertical="center"/>
    </xf>
    <xf numFmtId="0" fontId="0" fillId="5" borderId="25" xfId="0" applyFill="1" applyBorder="1" applyAlignment="1">
      <alignment horizontal="right" vertical="center"/>
    </xf>
    <xf numFmtId="165" fontId="42" fillId="3" borderId="2" xfId="0" applyNumberFormat="1" applyFont="1" applyFill="1" applyBorder="1" applyAlignment="1" applyProtection="1">
      <alignment horizontal="center" vertical="center"/>
      <protection locked="0"/>
    </xf>
    <xf numFmtId="165" fontId="42" fillId="3" borderId="3" xfId="0" applyNumberFormat="1" applyFont="1" applyFill="1" applyBorder="1" applyAlignment="1" applyProtection="1">
      <alignment horizontal="center" vertical="center"/>
      <protection locked="0"/>
    </xf>
    <xf numFmtId="0" fontId="13" fillId="5" borderId="0" xfId="0" applyFont="1" applyFill="1" applyAlignment="1">
      <alignment vertical="center"/>
    </xf>
    <xf numFmtId="0" fontId="52" fillId="0" borderId="0" xfId="0" applyFont="1"/>
    <xf numFmtId="0" fontId="11" fillId="3" borderId="0" xfId="0" applyFont="1" applyFill="1" applyAlignment="1">
      <alignment wrapText="1"/>
    </xf>
    <xf numFmtId="0" fontId="0" fillId="0" borderId="0" xfId="0" applyAlignment="1">
      <alignment wrapText="1"/>
    </xf>
    <xf numFmtId="0" fontId="11" fillId="3" borderId="34" xfId="0" applyFont="1" applyFill="1" applyBorder="1" applyAlignment="1">
      <alignment vertical="top" wrapText="1"/>
    </xf>
    <xf numFmtId="0" fontId="22" fillId="0" borderId="35" xfId="0" applyFont="1" applyBorder="1" applyAlignment="1">
      <alignment vertical="top" wrapText="1"/>
    </xf>
    <xf numFmtId="0" fontId="0" fillId="0" borderId="35" xfId="0" applyBorder="1" applyAlignment="1">
      <alignment wrapText="1"/>
    </xf>
    <xf numFmtId="0" fontId="0" fillId="0" borderId="36" xfId="0" applyBorder="1" applyAlignment="1">
      <alignment wrapText="1"/>
    </xf>
    <xf numFmtId="0" fontId="7" fillId="9" borderId="0" xfId="0" applyFont="1" applyFill="1" applyAlignment="1">
      <alignment horizontal="center" vertical="center"/>
    </xf>
    <xf numFmtId="0" fontId="0" fillId="9" borderId="0" xfId="0" applyFill="1" applyAlignment="1">
      <alignment horizontal="center" vertical="center"/>
    </xf>
    <xf numFmtId="0" fontId="7" fillId="3" borderId="1" xfId="0" applyFont="1" applyFill="1" applyBorder="1" applyAlignment="1">
      <alignment vertical="center"/>
    </xf>
    <xf numFmtId="0" fontId="0" fillId="0" borderId="2" xfId="0" applyBorder="1" applyAlignment="1">
      <alignment vertical="center"/>
    </xf>
    <xf numFmtId="0" fontId="13" fillId="3" borderId="0" xfId="0" applyFont="1" applyFill="1" applyAlignment="1">
      <alignment vertical="center"/>
    </xf>
    <xf numFmtId="0" fontId="7" fillId="3" borderId="0" xfId="0" applyFont="1" applyFill="1" applyAlignment="1">
      <alignment vertical="center" wrapText="1"/>
    </xf>
    <xf numFmtId="0" fontId="7" fillId="3" borderId="1" xfId="0" applyFont="1" applyFill="1" applyBorder="1" applyAlignment="1">
      <alignment vertical="center" wrapText="1"/>
    </xf>
    <xf numFmtId="0" fontId="7" fillId="5" borderId="47" xfId="0" applyFont="1" applyFill="1" applyBorder="1" applyAlignment="1">
      <alignment vertical="center"/>
    </xf>
    <xf numFmtId="0" fontId="7" fillId="5" borderId="48" xfId="0" applyFont="1" applyFill="1" applyBorder="1" applyAlignment="1">
      <alignment vertical="center"/>
    </xf>
    <xf numFmtId="0" fontId="7" fillId="5" borderId="49" xfId="0" applyFont="1" applyFill="1" applyBorder="1" applyAlignment="1">
      <alignment vertical="center"/>
    </xf>
    <xf numFmtId="0" fontId="7" fillId="5" borderId="50" xfId="0" applyFont="1" applyFill="1" applyBorder="1" applyAlignment="1">
      <alignment vertical="center"/>
    </xf>
    <xf numFmtId="0" fontId="14" fillId="3" borderId="2" xfId="0" applyFont="1" applyFill="1" applyBorder="1" applyAlignment="1" applyProtection="1">
      <alignment horizontal="left" vertical="center"/>
      <protection locked="0"/>
    </xf>
    <xf numFmtId="0" fontId="20" fillId="3" borderId="2"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7" fillId="5" borderId="31" xfId="0" applyFont="1" applyFill="1" applyBorder="1" applyAlignment="1" applyProtection="1">
      <alignment vertical="center"/>
      <protection locked="0"/>
    </xf>
    <xf numFmtId="0" fontId="7" fillId="5" borderId="33" xfId="0" applyFont="1" applyFill="1" applyBorder="1" applyAlignment="1" applyProtection="1">
      <alignment vertical="center"/>
      <protection locked="0"/>
    </xf>
    <xf numFmtId="0" fontId="14" fillId="3" borderId="8" xfId="0" applyFont="1" applyFill="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164" fontId="12" fillId="3" borderId="2" xfId="0" applyNumberFormat="1" applyFont="1" applyFill="1" applyBorder="1" applyAlignment="1" applyProtection="1">
      <alignment horizontal="left" vertical="center"/>
      <protection locked="0"/>
    </xf>
    <xf numFmtId="164" fontId="16" fillId="3" borderId="2" xfId="0" applyNumberFormat="1" applyFont="1" applyFill="1" applyBorder="1" applyAlignment="1" applyProtection="1">
      <alignment vertical="center"/>
      <protection locked="0"/>
    </xf>
    <xf numFmtId="14" fontId="12" fillId="3" borderId="2" xfId="0" applyNumberFormat="1" applyFont="1" applyFill="1" applyBorder="1" applyAlignment="1" applyProtection="1">
      <alignment horizontal="left" vertical="center"/>
      <protection locked="0"/>
    </xf>
    <xf numFmtId="14" fontId="16" fillId="3" borderId="2" xfId="0" applyNumberFormat="1" applyFont="1" applyFill="1" applyBorder="1" applyAlignment="1" applyProtection="1">
      <alignment vertical="center"/>
      <protection locked="0"/>
    </xf>
    <xf numFmtId="14" fontId="0" fillId="0" borderId="2" xfId="0" applyNumberFormat="1" applyBorder="1" applyAlignment="1" applyProtection="1">
      <alignment vertical="center"/>
      <protection locked="0"/>
    </xf>
    <xf numFmtId="0" fontId="7" fillId="3" borderId="5" xfId="0" applyFont="1" applyFill="1" applyBorder="1" applyAlignment="1">
      <alignment vertical="center" textRotation="90"/>
    </xf>
    <xf numFmtId="0" fontId="0" fillId="0" borderId="5" xfId="0" applyBorder="1" applyAlignment="1">
      <alignment vertical="center" textRotation="90"/>
    </xf>
    <xf numFmtId="0" fontId="0" fillId="0" borderId="6" xfId="0" applyBorder="1" applyAlignment="1">
      <alignment vertical="center" textRotation="90"/>
    </xf>
    <xf numFmtId="0" fontId="0" fillId="0" borderId="0" xfId="0" applyAlignment="1">
      <alignment vertical="center" textRotation="90"/>
    </xf>
    <xf numFmtId="0" fontId="0" fillId="0" borderId="9" xfId="0" applyBorder="1" applyAlignment="1">
      <alignment vertical="center" textRotation="90"/>
    </xf>
    <xf numFmtId="0" fontId="0" fillId="0" borderId="8" xfId="0" applyBorder="1" applyAlignment="1">
      <alignment vertical="center" textRotation="90"/>
    </xf>
    <xf numFmtId="0" fontId="0" fillId="0" borderId="11" xfId="0" applyBorder="1" applyAlignment="1">
      <alignment vertical="center" textRotation="90"/>
    </xf>
    <xf numFmtId="0" fontId="10" fillId="3" borderId="0" xfId="0" applyFont="1" applyFill="1" applyAlignment="1">
      <alignment textRotation="90"/>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7" fillId="3" borderId="26" xfId="0" applyFont="1" applyFill="1" applyBorder="1" applyAlignment="1">
      <alignment vertical="center"/>
    </xf>
    <xf numFmtId="0" fontId="7" fillId="3" borderId="27" xfId="0" applyFont="1" applyFill="1" applyBorder="1" applyAlignment="1">
      <alignment vertical="center"/>
    </xf>
    <xf numFmtId="0" fontId="7" fillId="3" borderId="53" xfId="0" applyFont="1" applyFill="1" applyBorder="1" applyAlignment="1">
      <alignment vertical="center"/>
    </xf>
    <xf numFmtId="0" fontId="7" fillId="3" borderId="10" xfId="0" applyFont="1" applyFill="1" applyBorder="1" applyAlignment="1">
      <alignment vertical="center"/>
    </xf>
    <xf numFmtId="0" fontId="7" fillId="3" borderId="8" xfId="0" applyFont="1" applyFill="1" applyBorder="1" applyAlignment="1">
      <alignment vertical="center"/>
    </xf>
    <xf numFmtId="0" fontId="7" fillId="3" borderId="11" xfId="0" applyFont="1" applyFill="1" applyBorder="1" applyAlignment="1">
      <alignment vertical="center"/>
    </xf>
    <xf numFmtId="14" fontId="14" fillId="3" borderId="16" xfId="0" applyNumberFormat="1" applyFont="1" applyFill="1" applyBorder="1" applyAlignment="1" applyProtection="1">
      <alignment horizontal="center" vertical="center"/>
      <protection locked="0"/>
    </xf>
    <xf numFmtId="14" fontId="20" fillId="0" borderId="16" xfId="0" applyNumberFormat="1" applyFont="1" applyBorder="1" applyAlignment="1" applyProtection="1">
      <alignment horizontal="center" vertical="center"/>
      <protection locked="0"/>
    </xf>
    <xf numFmtId="14" fontId="20" fillId="0" borderId="17" xfId="0" applyNumberFormat="1" applyFont="1" applyBorder="1" applyAlignment="1" applyProtection="1">
      <alignment horizontal="center" vertical="center"/>
      <protection locked="0"/>
    </xf>
    <xf numFmtId="14" fontId="14" fillId="3" borderId="18" xfId="0" applyNumberFormat="1" applyFont="1" applyFill="1" applyBorder="1" applyAlignment="1" applyProtection="1">
      <alignment horizontal="center" vertical="center"/>
      <protection locked="0"/>
    </xf>
    <xf numFmtId="14" fontId="20" fillId="0" borderId="18" xfId="0" applyNumberFormat="1" applyFont="1" applyBorder="1" applyAlignment="1" applyProtection="1">
      <alignment horizontal="center" vertical="center"/>
      <protection locked="0"/>
    </xf>
    <xf numFmtId="14" fontId="20" fillId="0" borderId="19" xfId="0" applyNumberFormat="1" applyFont="1" applyBorder="1" applyAlignment="1" applyProtection="1">
      <alignment horizontal="center" vertical="center"/>
      <protection locked="0"/>
    </xf>
    <xf numFmtId="0" fontId="11" fillId="3" borderId="9" xfId="0" applyFont="1" applyFill="1" applyBorder="1" applyAlignment="1">
      <alignment vertical="center" textRotation="90" wrapText="1"/>
    </xf>
    <xf numFmtId="0" fontId="7" fillId="3" borderId="5"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11" fillId="3" borderId="9" xfId="0" applyFont="1" applyFill="1" applyBorder="1" applyAlignment="1">
      <alignment vertical="center" textRotation="90"/>
    </xf>
    <xf numFmtId="0" fontId="9" fillId="3" borderId="5" xfId="0" applyFont="1" applyFill="1" applyBorder="1" applyAlignment="1">
      <alignment vertical="center" textRotation="90" wrapText="1"/>
    </xf>
    <xf numFmtId="0" fontId="0" fillId="0" borderId="5" xfId="0" applyBorder="1" applyAlignment="1">
      <alignment wrapText="1"/>
    </xf>
    <xf numFmtId="0" fontId="0" fillId="0" borderId="8" xfId="0" applyBorder="1" applyAlignment="1">
      <alignment wrapText="1"/>
    </xf>
    <xf numFmtId="0" fontId="0" fillId="0" borderId="2" xfId="0" applyBorder="1"/>
    <xf numFmtId="0" fontId="7" fillId="3" borderId="4" xfId="0" applyFont="1" applyFill="1" applyBorder="1" applyAlignment="1">
      <alignment horizontal="center" vertical="center" textRotation="90"/>
    </xf>
    <xf numFmtId="0" fontId="0" fillId="0" borderId="5" xfId="0" applyBorder="1" applyAlignment="1">
      <alignment horizontal="center" vertical="center" textRotation="90"/>
    </xf>
    <xf numFmtId="0" fontId="0" fillId="0" borderId="6" xfId="0" applyBorder="1" applyAlignment="1">
      <alignment horizontal="center" vertical="center" textRotation="90"/>
    </xf>
    <xf numFmtId="0" fontId="0" fillId="0" borderId="10" xfId="0" applyBorder="1" applyAlignment="1">
      <alignment horizontal="center" vertical="center" textRotation="90"/>
    </xf>
    <xf numFmtId="0" fontId="0" fillId="0" borderId="8" xfId="0" applyBorder="1" applyAlignment="1">
      <alignment horizontal="center" vertical="center" textRotation="90"/>
    </xf>
    <xf numFmtId="0" fontId="0" fillId="0" borderId="11" xfId="0" applyBorder="1" applyAlignment="1">
      <alignment horizontal="center" vertical="center" textRotation="90"/>
    </xf>
    <xf numFmtId="0" fontId="11" fillId="3" borderId="0" xfId="0" applyFont="1" applyFill="1" applyAlignment="1">
      <alignment vertical="center" textRotation="90"/>
    </xf>
    <xf numFmtId="0" fontId="8" fillId="3" borderId="14" xfId="0" applyFont="1" applyFill="1" applyBorder="1" applyAlignment="1">
      <alignment horizontal="right" vertical="top" wrapText="1"/>
    </xf>
    <xf numFmtId="0" fontId="0" fillId="0" borderId="16" xfId="0" applyBorder="1" applyAlignment="1">
      <alignment horizontal="right" vertical="top" wrapText="1"/>
    </xf>
    <xf numFmtId="0" fontId="0" fillId="0" borderId="15" xfId="0" applyBorder="1" applyAlignment="1">
      <alignment horizontal="right" vertical="top" wrapText="1"/>
    </xf>
    <xf numFmtId="0" fontId="0" fillId="0" borderId="18" xfId="0" applyBorder="1" applyAlignment="1">
      <alignment horizontal="right" vertical="top" wrapText="1"/>
    </xf>
    <xf numFmtId="0" fontId="9" fillId="8" borderId="0" xfId="0" applyFont="1" applyFill="1" applyAlignment="1">
      <alignment vertical="center" wrapText="1"/>
    </xf>
    <xf numFmtId="0" fontId="15" fillId="0" borderId="0" xfId="0" applyFont="1" applyAlignment="1">
      <alignment vertical="center" wrapText="1"/>
    </xf>
    <xf numFmtId="0" fontId="11" fillId="8" borderId="7" xfId="0" quotePrefix="1" applyFont="1" applyFill="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14" fillId="3" borderId="16" xfId="0" applyFont="1" applyFill="1" applyBorder="1" applyAlignment="1" applyProtection="1">
      <alignment horizontal="left" vertical="center" wrapText="1"/>
      <protection locked="0"/>
    </xf>
    <xf numFmtId="0" fontId="19" fillId="3" borderId="16" xfId="0" applyFont="1" applyFill="1" applyBorder="1" applyAlignment="1" applyProtection="1">
      <alignment horizontal="left" vertical="center" wrapText="1"/>
      <protection locked="0"/>
    </xf>
    <xf numFmtId="0" fontId="19" fillId="3" borderId="18" xfId="0" applyFont="1" applyFill="1" applyBorder="1" applyAlignment="1" applyProtection="1">
      <alignment horizontal="left" vertical="center" wrapText="1"/>
      <protection locked="0"/>
    </xf>
    <xf numFmtId="0" fontId="7" fillId="3" borderId="4" xfId="0" applyFont="1" applyFill="1" applyBorder="1" applyAlignment="1">
      <alignment vertical="center" wrapText="1"/>
    </xf>
    <xf numFmtId="0" fontId="0" fillId="3" borderId="5" xfId="0" applyFill="1" applyBorder="1" applyAlignment="1">
      <alignment vertical="center"/>
    </xf>
    <xf numFmtId="0" fontId="12" fillId="3" borderId="28" xfId="0" applyFont="1" applyFill="1" applyBorder="1" applyAlignment="1" applyProtection="1">
      <alignment horizontal="center" vertical="center"/>
      <protection locked="0"/>
    </xf>
    <xf numFmtId="0" fontId="42" fillId="0" borderId="54" xfId="0" applyFont="1" applyBorder="1" applyAlignment="1" applyProtection="1">
      <alignment horizontal="center" vertical="center"/>
      <protection locked="0"/>
    </xf>
    <xf numFmtId="0" fontId="20" fillId="3" borderId="8" xfId="0" applyFont="1" applyFill="1" applyBorder="1" applyAlignment="1" applyProtection="1">
      <alignment horizontal="left" vertical="center"/>
      <protection locked="0"/>
    </xf>
    <xf numFmtId="0" fontId="0" fillId="0" borderId="50" xfId="0" applyBorder="1" applyAlignment="1">
      <alignment vertical="center"/>
    </xf>
    <xf numFmtId="0" fontId="0" fillId="0" borderId="33" xfId="0" applyBorder="1" applyAlignment="1" applyProtection="1">
      <alignment vertical="center"/>
      <protection locked="0"/>
    </xf>
    <xf numFmtId="0" fontId="7" fillId="9" borderId="0" xfId="0" applyFont="1" applyFill="1" applyAlignment="1">
      <alignment horizontal="left" vertical="center" wrapText="1"/>
    </xf>
    <xf numFmtId="0" fontId="0" fillId="9" borderId="0" xfId="0" applyFill="1" applyAlignment="1">
      <alignment horizontal="left" vertical="center" wrapText="1"/>
    </xf>
    <xf numFmtId="0" fontId="0" fillId="0" borderId="51" xfId="0" applyBorder="1" applyAlignment="1">
      <alignment vertical="center"/>
    </xf>
    <xf numFmtId="0" fontId="0" fillId="5" borderId="31" xfId="0" applyFill="1" applyBorder="1" applyAlignment="1" applyProtection="1">
      <alignment vertical="center"/>
      <protection locked="0"/>
    </xf>
    <xf numFmtId="0" fontId="0" fillId="0" borderId="32" xfId="0" applyBorder="1" applyAlignment="1" applyProtection="1">
      <alignment vertical="center"/>
      <protection locked="0"/>
    </xf>
    <xf numFmtId="0" fontId="14" fillId="3" borderId="64" xfId="0" applyFont="1" applyFill="1" applyBorder="1" applyAlignment="1" applyProtection="1">
      <alignment vertical="top" wrapText="1"/>
      <protection locked="0"/>
    </xf>
    <xf numFmtId="0" fontId="19" fillId="0" borderId="16" xfId="0" applyFont="1" applyBorder="1" applyAlignment="1" applyProtection="1">
      <alignment vertical="top" wrapText="1"/>
      <protection locked="0"/>
    </xf>
    <xf numFmtId="0" fontId="19" fillId="0" borderId="17" xfId="0" applyFont="1" applyBorder="1" applyAlignment="1" applyProtection="1">
      <alignment vertical="top" wrapText="1"/>
      <protection locked="0"/>
    </xf>
    <xf numFmtId="0" fontId="19" fillId="0" borderId="10" xfId="0" applyFont="1" applyBorder="1" applyAlignment="1" applyProtection="1">
      <alignment vertical="top" wrapText="1"/>
      <protection locked="0"/>
    </xf>
    <xf numFmtId="0" fontId="19" fillId="0" borderId="8" xfId="0" applyFont="1" applyBorder="1" applyAlignment="1" applyProtection="1">
      <alignment vertical="top" wrapText="1"/>
      <protection locked="0"/>
    </xf>
    <xf numFmtId="0" fontId="19" fillId="0" borderId="30" xfId="0" applyFont="1" applyBorder="1" applyAlignment="1" applyProtection="1">
      <alignment vertical="top" wrapText="1"/>
      <protection locked="0"/>
    </xf>
    <xf numFmtId="0" fontId="8" fillId="3" borderId="4" xfId="0" applyFont="1" applyFill="1" applyBorder="1" applyAlignment="1">
      <alignment vertical="center" textRotation="90" wrapText="1"/>
    </xf>
    <xf numFmtId="0" fontId="0" fillId="0" borderId="5" xfId="0" applyBorder="1" applyAlignment="1">
      <alignment vertical="center" textRotation="90" wrapText="1"/>
    </xf>
    <xf numFmtId="0" fontId="0" fillId="0" borderId="6" xfId="0" applyBorder="1" applyAlignment="1">
      <alignment vertical="center" textRotation="90" wrapText="1"/>
    </xf>
    <xf numFmtId="0" fontId="8" fillId="3" borderId="7" xfId="0" applyFont="1" applyFill="1" applyBorder="1" applyAlignment="1">
      <alignment vertical="center" textRotation="90" wrapText="1"/>
    </xf>
    <xf numFmtId="0" fontId="0" fillId="0" borderId="0" xfId="0" applyAlignment="1">
      <alignment vertical="center" textRotation="90" wrapText="1"/>
    </xf>
    <xf numFmtId="0" fontId="0" fillId="0" borderId="9" xfId="0" applyBorder="1" applyAlignment="1">
      <alignment vertical="center" textRotation="90" wrapText="1"/>
    </xf>
    <xf numFmtId="0" fontId="0" fillId="0" borderId="7" xfId="0" applyBorder="1" applyAlignment="1">
      <alignment vertical="center" textRotation="90" wrapText="1"/>
    </xf>
    <xf numFmtId="0" fontId="0" fillId="0" borderId="10" xfId="0" applyBorder="1" applyAlignment="1">
      <alignment vertical="center" textRotation="90" wrapText="1"/>
    </xf>
    <xf numFmtId="0" fontId="0" fillId="0" borderId="8" xfId="0" applyBorder="1" applyAlignment="1">
      <alignment vertical="center" textRotation="90" wrapText="1"/>
    </xf>
    <xf numFmtId="0" fontId="0" fillId="0" borderId="11" xfId="0" applyBorder="1" applyAlignment="1">
      <alignment vertical="center" textRotation="90" wrapText="1"/>
    </xf>
    <xf numFmtId="0" fontId="7" fillId="8" borderId="0" xfId="0" applyFont="1" applyFill="1" applyAlignment="1">
      <alignment horizontal="center" vertical="center" wrapText="1"/>
    </xf>
    <xf numFmtId="0" fontId="0" fillId="0" borderId="0" xfId="0" applyAlignment="1">
      <alignment horizontal="center" vertical="center" wrapText="1"/>
    </xf>
    <xf numFmtId="0" fontId="11" fillId="8" borderId="7" xfId="0" applyFont="1" applyFill="1" applyBorder="1" applyAlignment="1">
      <alignment horizontal="center" vertical="center"/>
    </xf>
    <xf numFmtId="0" fontId="17" fillId="8" borderId="0" xfId="0" applyFont="1" applyFill="1" applyAlignment="1">
      <alignment horizontal="center" vertical="center"/>
    </xf>
    <xf numFmtId="0" fontId="0" fillId="0" borderId="0" xfId="0" applyAlignment="1">
      <alignment vertical="center"/>
    </xf>
    <xf numFmtId="0" fontId="7" fillId="15" borderId="34" xfId="0" applyFont="1" applyFill="1" applyBorder="1" applyAlignment="1">
      <alignment horizontal="center" vertical="center" wrapText="1"/>
    </xf>
    <xf numFmtId="0" fontId="0" fillId="15" borderId="35" xfId="0" applyFill="1" applyBorder="1" applyAlignment="1">
      <alignment horizontal="center" vertical="center" wrapText="1"/>
    </xf>
    <xf numFmtId="0" fontId="0" fillId="15" borderId="36" xfId="0" applyFill="1" applyBorder="1" applyAlignment="1">
      <alignment horizontal="center" vertical="center" wrapText="1"/>
    </xf>
    <xf numFmtId="0" fontId="9" fillId="6" borderId="7" xfId="0" applyFont="1" applyFill="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9" fillId="6" borderId="0" xfId="0" applyFont="1" applyFill="1" applyAlignment="1">
      <alignment horizontal="center" vertical="center" wrapText="1"/>
    </xf>
    <xf numFmtId="0" fontId="57" fillId="0" borderId="8" xfId="0" applyFont="1" applyBorder="1" applyAlignment="1">
      <alignment horizontal="center" vertical="center"/>
    </xf>
    <xf numFmtId="0" fontId="34" fillId="6" borderId="0" xfId="0" applyFont="1" applyFill="1" applyAlignment="1" applyProtection="1">
      <alignment horizontal="center" vertical="center" wrapText="1"/>
      <protection hidden="1"/>
    </xf>
    <xf numFmtId="0" fontId="0" fillId="0" borderId="8" xfId="0" applyBorder="1" applyAlignment="1">
      <alignment horizontal="center" vertical="center" wrapText="1"/>
    </xf>
    <xf numFmtId="4" fontId="39" fillId="15" borderId="34" xfId="0" applyNumberFormat="1" applyFont="1" applyFill="1" applyBorder="1" applyAlignment="1">
      <alignment horizontal="center" vertical="center" wrapText="1"/>
    </xf>
    <xf numFmtId="4" fontId="40" fillId="15" borderId="35" xfId="0" applyNumberFormat="1" applyFont="1" applyFill="1" applyBorder="1" applyAlignment="1">
      <alignment horizontal="center" vertical="center" wrapText="1"/>
    </xf>
    <xf numFmtId="4" fontId="40" fillId="15" borderId="36" xfId="0" applyNumberFormat="1" applyFont="1" applyFill="1" applyBorder="1" applyAlignment="1">
      <alignment horizontal="center" vertical="center" wrapText="1"/>
    </xf>
    <xf numFmtId="0" fontId="8" fillId="3" borderId="4" xfId="0" applyFont="1" applyFill="1" applyBorder="1" applyAlignment="1">
      <alignment vertical="center" wrapText="1"/>
    </xf>
    <xf numFmtId="0" fontId="21" fillId="0" borderId="6" xfId="0" applyFont="1" applyBorder="1" applyAlignment="1">
      <alignment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8" fillId="3" borderId="34" xfId="0" applyFont="1" applyFill="1" applyBorder="1" applyAlignment="1">
      <alignment vertical="center" wrapText="1"/>
    </xf>
    <xf numFmtId="0" fontId="21" fillId="0" borderId="36" xfId="0" applyFont="1" applyBorder="1" applyAlignment="1">
      <alignment vertical="center" wrapText="1"/>
    </xf>
    <xf numFmtId="0" fontId="9" fillId="6" borderId="0" xfId="0" applyFont="1" applyFill="1" applyAlignment="1">
      <alignment horizontal="right" wrapText="1"/>
    </xf>
    <xf numFmtId="0" fontId="15" fillId="0" borderId="59" xfId="0" applyFont="1" applyBorder="1" applyAlignment="1">
      <alignment horizontal="right" wrapText="1"/>
    </xf>
    <xf numFmtId="0" fontId="12" fillId="3" borderId="26" xfId="0" applyFont="1" applyFill="1" applyBorder="1" applyAlignment="1" applyProtection="1">
      <alignment horizontal="center" vertical="center"/>
      <protection locked="0"/>
    </xf>
    <xf numFmtId="0" fontId="42" fillId="0" borderId="53" xfId="0" applyFont="1" applyBorder="1" applyAlignment="1" applyProtection="1">
      <alignment horizontal="center" vertical="center"/>
      <protection locked="0"/>
    </xf>
    <xf numFmtId="0" fontId="12" fillId="3" borderId="24" xfId="0" applyFont="1" applyFill="1" applyBorder="1" applyAlignment="1" applyProtection="1">
      <alignment horizontal="center" vertical="center"/>
      <protection locked="0"/>
    </xf>
    <xf numFmtId="0" fontId="42" fillId="0" borderId="55" xfId="0" applyFont="1" applyBorder="1" applyAlignment="1" applyProtection="1">
      <alignment horizontal="center" vertical="center"/>
      <protection locked="0"/>
    </xf>
    <xf numFmtId="0" fontId="7" fillId="5" borderId="37" xfId="0" applyFont="1" applyFill="1" applyBorder="1" applyAlignment="1">
      <alignment vertical="center"/>
    </xf>
    <xf numFmtId="0" fontId="0" fillId="0" borderId="39" xfId="0" applyBorder="1" applyAlignment="1">
      <alignment vertical="center"/>
    </xf>
    <xf numFmtId="4" fontId="45" fillId="5" borderId="38" xfId="0" applyNumberFormat="1" applyFont="1" applyFill="1" applyBorder="1" applyAlignment="1">
      <alignment vertical="center"/>
    </xf>
    <xf numFmtId="4" fontId="46" fillId="0" borderId="40" xfId="0" applyNumberFormat="1" applyFont="1" applyBorder="1" applyAlignment="1">
      <alignment vertical="center"/>
    </xf>
    <xf numFmtId="0" fontId="11" fillId="3" borderId="34" xfId="0" applyFont="1" applyFill="1" applyBorder="1" applyAlignment="1">
      <alignment vertical="center" textRotation="90"/>
    </xf>
    <xf numFmtId="0" fontId="0" fillId="0" borderId="35" xfId="0" applyBorder="1" applyAlignment="1">
      <alignment vertical="center" textRotation="90"/>
    </xf>
    <xf numFmtId="0" fontId="0" fillId="0" borderId="36" xfId="0" applyBorder="1" applyAlignment="1">
      <alignment vertical="center" textRotation="90"/>
    </xf>
    <xf numFmtId="0" fontId="8" fillId="3" borderId="0" xfId="0" applyFont="1" applyFill="1" applyAlignment="1">
      <alignment horizontal="right" vertical="center"/>
    </xf>
    <xf numFmtId="0" fontId="21" fillId="0" borderId="0" xfId="0" applyFont="1" applyAlignment="1">
      <alignment horizontal="right" vertical="center"/>
    </xf>
    <xf numFmtId="0" fontId="7" fillId="6" borderId="0" xfId="0" applyFont="1" applyFill="1" applyAlignment="1">
      <alignment horizontal="right" vertical="center"/>
    </xf>
    <xf numFmtId="0" fontId="0" fillId="0" borderId="0" xfId="0" applyAlignment="1">
      <alignment horizontal="right" vertical="center"/>
    </xf>
    <xf numFmtId="0" fontId="14" fillId="14" borderId="1" xfId="0" applyFont="1" applyFill="1" applyBorder="1" applyAlignment="1" applyProtection="1">
      <alignment horizontal="left" vertical="center"/>
      <protection locked="0"/>
    </xf>
    <xf numFmtId="0" fontId="19" fillId="14" borderId="2" xfId="0" applyFont="1" applyFill="1" applyBorder="1" applyAlignment="1" applyProtection="1">
      <alignment horizontal="left" vertical="center"/>
      <protection locked="0"/>
    </xf>
    <xf numFmtId="0" fontId="19" fillId="14" borderId="3" xfId="0" applyFont="1" applyFill="1" applyBorder="1" applyAlignment="1" applyProtection="1">
      <alignment horizontal="left" vertical="center"/>
      <protection locked="0"/>
    </xf>
    <xf numFmtId="0" fontId="19" fillId="14" borderId="1" xfId="0" applyFont="1" applyFill="1" applyBorder="1" applyAlignment="1" applyProtection="1">
      <alignment horizontal="left" vertical="center"/>
      <protection locked="0"/>
    </xf>
    <xf numFmtId="14" fontId="14" fillId="14" borderId="1" xfId="0" applyNumberFormat="1" applyFont="1" applyFill="1" applyBorder="1" applyAlignment="1" applyProtection="1">
      <alignment horizontal="center" vertical="center"/>
      <protection locked="0"/>
    </xf>
    <xf numFmtId="0" fontId="19" fillId="14" borderId="2" xfId="0" applyFont="1" applyFill="1" applyBorder="1" applyAlignment="1" applyProtection="1">
      <alignment horizontal="center" vertical="center"/>
      <protection locked="0"/>
    </xf>
    <xf numFmtId="0" fontId="19" fillId="14" borderId="3" xfId="0" applyFont="1" applyFill="1" applyBorder="1" applyAlignment="1" applyProtection="1">
      <alignment horizontal="center" vertical="center"/>
      <protection locked="0"/>
    </xf>
    <xf numFmtId="0" fontId="56" fillId="9" borderId="0" xfId="0" applyFont="1" applyFill="1" applyAlignment="1">
      <alignment vertical="center"/>
    </xf>
    <xf numFmtId="0" fontId="52" fillId="9" borderId="0" xfId="0" applyFont="1" applyFill="1" applyAlignment="1">
      <alignment vertical="center"/>
    </xf>
    <xf numFmtId="0" fontId="34" fillId="6" borderId="0" xfId="0" applyFont="1" applyFill="1" applyAlignment="1" applyProtection="1">
      <alignment horizontal="center"/>
      <protection hidden="1"/>
    </xf>
    <xf numFmtId="0" fontId="0" fillId="0" borderId="8" xfId="0" applyBorder="1" applyAlignment="1">
      <alignment horizontal="center"/>
    </xf>
    <xf numFmtId="0" fontId="11" fillId="9" borderId="0" xfId="0" applyFont="1" applyFill="1" applyAlignment="1">
      <alignment vertical="center" wrapText="1"/>
    </xf>
    <xf numFmtId="0" fontId="6" fillId="9" borderId="0" xfId="0" applyFont="1" applyFill="1" applyAlignment="1">
      <alignment vertical="center" wrapText="1"/>
    </xf>
    <xf numFmtId="0" fontId="47" fillId="9" borderId="0" xfId="0" applyFont="1" applyFill="1" applyAlignment="1">
      <alignment vertical="center"/>
    </xf>
    <xf numFmtId="0" fontId="48" fillId="9" borderId="0" xfId="0" applyFont="1" applyFill="1" applyAlignment="1">
      <alignment vertical="center"/>
    </xf>
    <xf numFmtId="0" fontId="27" fillId="6" borderId="0" xfId="0" applyFont="1" applyFill="1" applyAlignment="1">
      <alignment vertical="center"/>
    </xf>
    <xf numFmtId="0" fontId="53" fillId="0" borderId="0" xfId="0" applyFont="1"/>
    <xf numFmtId="0" fontId="54" fillId="6" borderId="0" xfId="0" applyFont="1" applyFill="1"/>
    <xf numFmtId="0" fontId="11" fillId="9" borderId="65" xfId="0" applyFont="1" applyFill="1" applyBorder="1" applyAlignment="1">
      <alignment vertical="center" wrapText="1"/>
    </xf>
    <xf numFmtId="0" fontId="6" fillId="9" borderId="65" xfId="0" applyFont="1" applyFill="1" applyBorder="1" applyAlignment="1">
      <alignment vertical="center" wrapText="1"/>
    </xf>
    <xf numFmtId="0" fontId="0" fillId="9" borderId="0" xfId="0" applyFill="1" applyAlignment="1">
      <alignment vertical="center" wrapText="1"/>
    </xf>
    <xf numFmtId="0" fontId="49" fillId="9" borderId="0" xfId="0" applyFont="1" applyFill="1" applyAlignment="1">
      <alignment horizontal="right" vertical="center"/>
    </xf>
    <xf numFmtId="0" fontId="50" fillId="3" borderId="0" xfId="0" applyFont="1" applyFill="1" applyAlignment="1">
      <alignment horizontal="right" vertical="center"/>
    </xf>
    <xf numFmtId="0" fontId="51" fillId="0" borderId="0" xfId="0" applyFont="1" applyAlignment="1">
      <alignment horizontal="right" vertical="center"/>
    </xf>
    <xf numFmtId="0" fontId="0" fillId="0" borderId="6" xfId="0" applyBorder="1" applyAlignment="1">
      <alignment horizontal="center"/>
    </xf>
    <xf numFmtId="0" fontId="0" fillId="0" borderId="7" xfId="0" applyBorder="1" applyAlignment="1">
      <alignment horizontal="center" vertical="center" textRotation="90"/>
    </xf>
    <xf numFmtId="0" fontId="0" fillId="0" borderId="0" xfId="0" applyAlignment="1">
      <alignment horizontal="center" vertical="center" textRotation="90"/>
    </xf>
    <xf numFmtId="0" fontId="0" fillId="0" borderId="9" xfId="0" applyBorder="1" applyAlignment="1">
      <alignment horizontal="center"/>
    </xf>
    <xf numFmtId="0" fontId="0" fillId="0" borderId="11" xfId="0" applyBorder="1" applyAlignment="1">
      <alignment horizontal="center"/>
    </xf>
    <xf numFmtId="0" fontId="20" fillId="3" borderId="2" xfId="0" applyFont="1" applyFill="1" applyBorder="1" applyAlignment="1" applyProtection="1">
      <alignment horizontal="left" vertical="center"/>
      <protection locked="0"/>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4" fontId="12" fillId="3" borderId="2" xfId="0" applyNumberFormat="1" applyFont="1" applyFill="1" applyBorder="1" applyAlignment="1" applyProtection="1">
      <alignment horizontal="right" vertical="center"/>
      <protection locked="0"/>
    </xf>
    <xf numFmtId="4" fontId="0" fillId="0" borderId="2" xfId="0" applyNumberFormat="1" applyBorder="1" applyAlignment="1" applyProtection="1">
      <alignment horizontal="right" vertical="center"/>
      <protection locked="0"/>
    </xf>
  </cellXfs>
  <cellStyles count="2">
    <cellStyle name="Standard" xfId="0" builtinId="0"/>
    <cellStyle name="Standard 2" xfId="1"/>
  </cellStyles>
  <dxfs count="31">
    <dxf>
      <font>
        <b/>
        <i val="0"/>
        <color rgb="FFC00000"/>
      </font>
      <fill>
        <patternFill>
          <bgColor rgb="FFFFFF00"/>
        </patternFill>
      </fill>
    </dxf>
    <dxf>
      <font>
        <b/>
        <i val="0"/>
        <color rgb="FFC00000"/>
      </font>
      <fill>
        <patternFill>
          <bgColor rgb="FFFFFF00"/>
        </patternFill>
      </fill>
    </dxf>
    <dxf>
      <font>
        <color rgb="FFC00000"/>
      </font>
      <fill>
        <patternFill>
          <bgColor rgb="FFFFFF00"/>
        </patternFill>
      </fill>
    </dxf>
    <dxf>
      <font>
        <b/>
        <i val="0"/>
        <color rgb="FFC00000"/>
      </font>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bgColor rgb="FFFFFF00"/>
        </patternFill>
      </fill>
    </dxf>
    <dxf>
      <fill>
        <patternFill>
          <bgColor rgb="FFFFFF00"/>
        </patternFill>
      </fill>
    </dxf>
    <dxf>
      <fill>
        <patternFill>
          <bgColor rgb="FFFFFF00"/>
        </patternFill>
      </fill>
    </dxf>
    <dxf>
      <fill>
        <patternFill patternType="lightUp"/>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0000FF"/>
      <color rgb="FF5F5F5F"/>
      <color rgb="FFFEF4EC"/>
      <color rgb="FFEBF6F9"/>
      <color rgb="FF4D4D4D"/>
      <color rgb="FF6699FF"/>
      <color rgb="FFEAEAE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A$7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A$7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B$7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B$69"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B$72" lockText="1" noThreeD="1"/>
</file>

<file path=xl/ctrlProps/ctrlProp12.xml><?xml version="1.0" encoding="utf-8"?>
<formControlPr xmlns="http://schemas.microsoft.com/office/spreadsheetml/2009/9/main" objectType="CheckBox" fmlaLink="$B$74" lockText="1" noThreeD="1"/>
</file>

<file path=xl/ctrlProps/ctrlProp13.xml><?xml version="1.0" encoding="utf-8"?>
<formControlPr xmlns="http://schemas.microsoft.com/office/spreadsheetml/2009/9/main" objectType="CheckBox" fmlaLink="$B$75" lockText="1" noThreeD="1"/>
</file>

<file path=xl/ctrlProps/ctrlProp14.xml><?xml version="1.0" encoding="utf-8"?>
<formControlPr xmlns="http://schemas.microsoft.com/office/spreadsheetml/2009/9/main" objectType="CheckBox" fmlaLink="$B$76" lockText="1" noThreeD="1"/>
</file>

<file path=xl/ctrlProps/ctrlProp15.xml><?xml version="1.0" encoding="utf-8"?>
<formControlPr xmlns="http://schemas.microsoft.com/office/spreadsheetml/2009/9/main" objectType="CheckBox" fmlaLink="$B$73" lockText="1" noThreeD="1"/>
</file>

<file path=xl/ctrlProps/ctrlProp16.xml><?xml version="1.0" encoding="utf-8"?>
<formControlPr xmlns="http://schemas.microsoft.com/office/spreadsheetml/2009/9/main" objectType="CheckBox" fmlaLink="$B$77" lockText="1" noThreeD="1"/>
</file>

<file path=xl/ctrlProps/ctrlProp17.xml><?xml version="1.0" encoding="utf-8"?>
<formControlPr xmlns="http://schemas.microsoft.com/office/spreadsheetml/2009/9/main" objectType="CheckBox" fmlaLink="$B$7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838200</xdr:colOff>
      <xdr:row>13</xdr:row>
      <xdr:rowOff>28575</xdr:rowOff>
    </xdr:from>
    <xdr:to>
      <xdr:col>5</xdr:col>
      <xdr:colOff>28575</xdr:colOff>
      <xdr:row>15</xdr:row>
      <xdr:rowOff>123825</xdr:rowOff>
    </xdr:to>
    <xdr:sp macro="" textlink="">
      <xdr:nvSpPr>
        <xdr:cNvPr id="3" name="Geschweifte Klammer rechts 2">
          <a:extLst>
            <a:ext uri="{FF2B5EF4-FFF2-40B4-BE49-F238E27FC236}">
              <a16:creationId xmlns:a16="http://schemas.microsoft.com/office/drawing/2014/main" xmlns="" id="{00000000-0008-0000-0000-000003000000}"/>
            </a:ext>
          </a:extLst>
        </xdr:cNvPr>
        <xdr:cNvSpPr/>
      </xdr:nvSpPr>
      <xdr:spPr bwMode="auto">
        <a:xfrm>
          <a:off x="2619375" y="2066925"/>
          <a:ext cx="142875" cy="419100"/>
        </a:xfrm>
        <a:prstGeom prst="rightBrace">
          <a:avLst/>
        </a:prstGeom>
        <a:no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lang="de-DE" sz="1100"/>
        </a:p>
      </xdr:txBody>
    </xdr:sp>
    <xdr:clientData/>
  </xdr:twoCellAnchor>
  <xdr:twoCellAnchor>
    <xdr:from>
      <xdr:col>24</xdr:col>
      <xdr:colOff>1628775</xdr:colOff>
      <xdr:row>16</xdr:row>
      <xdr:rowOff>0</xdr:rowOff>
    </xdr:from>
    <xdr:to>
      <xdr:col>24</xdr:col>
      <xdr:colOff>1762125</xdr:colOff>
      <xdr:row>17</xdr:row>
      <xdr:rowOff>28575</xdr:rowOff>
    </xdr:to>
    <xdr:sp macro="" textlink="">
      <xdr:nvSpPr>
        <xdr:cNvPr id="5" name="Pfeil: nach rechts 4">
          <a:extLst>
            <a:ext uri="{FF2B5EF4-FFF2-40B4-BE49-F238E27FC236}">
              <a16:creationId xmlns:a16="http://schemas.microsoft.com/office/drawing/2014/main" xmlns="" id="{00000000-0008-0000-0000-000005000000}"/>
            </a:ext>
          </a:extLst>
        </xdr:cNvPr>
        <xdr:cNvSpPr/>
      </xdr:nvSpPr>
      <xdr:spPr bwMode="auto">
        <a:xfrm rot="5400000">
          <a:off x="9601200" y="2552700"/>
          <a:ext cx="190500" cy="133350"/>
        </a:xfrm>
        <a:prstGeom prst="rightArrow">
          <a:avLst/>
        </a:prstGeom>
        <a:solidFill>
          <a:srgbClr val="FFFF99"/>
        </a:solidFill>
        <a:ln w="95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algn="ctr"/>
          <a:endParaRPr lang="de-DE" sz="1100"/>
        </a:p>
      </xdr:txBody>
    </xdr:sp>
    <xdr:clientData/>
  </xdr:twoCellAnchor>
  <xdr:twoCellAnchor editAs="oneCell">
    <xdr:from>
      <xdr:col>1</xdr:col>
      <xdr:colOff>19050</xdr:colOff>
      <xdr:row>0</xdr:row>
      <xdr:rowOff>9525</xdr:rowOff>
    </xdr:from>
    <xdr:to>
      <xdr:col>3</xdr:col>
      <xdr:colOff>549181</xdr:colOff>
      <xdr:row>8</xdr:row>
      <xdr:rowOff>152400</xdr:rowOff>
    </xdr:to>
    <xdr:pic>
      <xdr:nvPicPr>
        <xdr:cNvPr id="6" name="Grafik 1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7361"/>
        <a:stretch>
          <a:fillRect/>
        </a:stretch>
      </xdr:blipFill>
      <xdr:spPr bwMode="auto">
        <a:xfrm>
          <a:off x="123825" y="9525"/>
          <a:ext cx="1158781"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22</xdr:row>
      <xdr:rowOff>76200</xdr:rowOff>
    </xdr:from>
    <xdr:to>
      <xdr:col>28</xdr:col>
      <xdr:colOff>104775</xdr:colOff>
      <xdr:row>77</xdr:row>
      <xdr:rowOff>104775</xdr:rowOff>
    </xdr:to>
    <xdr:sp macro="" textlink="">
      <xdr:nvSpPr>
        <xdr:cNvPr id="7" name="Rechteck: abgerundete Ecken 6">
          <a:extLst>
            <a:ext uri="{FF2B5EF4-FFF2-40B4-BE49-F238E27FC236}">
              <a16:creationId xmlns:a16="http://schemas.microsoft.com/office/drawing/2014/main" xmlns="" id="{00000000-0008-0000-0000-000007000000}"/>
            </a:ext>
          </a:extLst>
        </xdr:cNvPr>
        <xdr:cNvSpPr/>
      </xdr:nvSpPr>
      <xdr:spPr bwMode="auto">
        <a:xfrm>
          <a:off x="38100" y="5981700"/>
          <a:ext cx="11391900" cy="12382500"/>
        </a:xfrm>
        <a:prstGeom prst="roundRect">
          <a:avLst>
            <a:gd name="adj" fmla="val 1240"/>
          </a:avLst>
        </a:prstGeom>
        <a:noFill/>
        <a:ln w="22225" cap="flat" cmpd="sng" algn="ctr">
          <a:solidFill>
            <a:srgbClr val="0000FF"/>
          </a:solidFill>
          <a:prstDash val="solid"/>
          <a:round/>
          <a:headEnd type="none" w="med" len="med"/>
          <a:tailEnd type="none" w="med" len="med"/>
        </a:ln>
        <a:effectLst/>
      </xdr:spPr>
      <xdr:txBody>
        <a:bodyPr vertOverflow="clip" wrap="square" lIns="18288" tIns="0" rIns="0" bIns="0" rtlCol="0" anchor="ctr" upright="1"/>
        <a:lstStyle/>
        <a:p>
          <a:pPr algn="ctr"/>
          <a:endParaRPr lang="de-DE" sz="1100"/>
        </a:p>
      </xdr:txBody>
    </xdr:sp>
    <xdr:clientData/>
  </xdr:twoCellAnchor>
  <xdr:twoCellAnchor>
    <xdr:from>
      <xdr:col>1</xdr:col>
      <xdr:colOff>47626</xdr:colOff>
      <xdr:row>10</xdr:row>
      <xdr:rowOff>38100</xdr:rowOff>
    </xdr:from>
    <xdr:to>
      <xdr:col>6</xdr:col>
      <xdr:colOff>247651</xdr:colOff>
      <xdr:row>18</xdr:row>
      <xdr:rowOff>66675</xdr:rowOff>
    </xdr:to>
    <xdr:sp macro="" textlink="">
      <xdr:nvSpPr>
        <xdr:cNvPr id="8" name="Rechteck 7">
          <a:extLst>
            <a:ext uri="{FF2B5EF4-FFF2-40B4-BE49-F238E27FC236}">
              <a16:creationId xmlns:a16="http://schemas.microsoft.com/office/drawing/2014/main" xmlns="" id="{00000000-0008-0000-0000-000008000000}"/>
            </a:ext>
          </a:extLst>
        </xdr:cNvPr>
        <xdr:cNvSpPr/>
      </xdr:nvSpPr>
      <xdr:spPr>
        <a:xfrm>
          <a:off x="152401" y="1590675"/>
          <a:ext cx="3543300" cy="1323975"/>
        </a:xfrm>
        <a:prstGeom prst="rect">
          <a:avLst/>
        </a:prstGeom>
        <a:solidFill>
          <a:srgbClr val="92D050">
            <a:alpha val="9000"/>
          </a:srgbClr>
        </a:solidFill>
        <a:ln w="63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15</xdr:col>
      <xdr:colOff>104774</xdr:colOff>
      <xdr:row>1</xdr:row>
      <xdr:rowOff>9525</xdr:rowOff>
    </xdr:from>
    <xdr:to>
      <xdr:col>19</xdr:col>
      <xdr:colOff>457200</xdr:colOff>
      <xdr:row>16</xdr:row>
      <xdr:rowOff>47625</xdr:rowOff>
    </xdr:to>
    <xdr:sp macro="" textlink="">
      <xdr:nvSpPr>
        <xdr:cNvPr id="9" name="Rechteck 8">
          <a:extLst>
            <a:ext uri="{FF2B5EF4-FFF2-40B4-BE49-F238E27FC236}">
              <a16:creationId xmlns:a16="http://schemas.microsoft.com/office/drawing/2014/main" xmlns="" id="{00000000-0008-0000-0000-000009000000}"/>
            </a:ext>
          </a:extLst>
        </xdr:cNvPr>
        <xdr:cNvSpPr/>
      </xdr:nvSpPr>
      <xdr:spPr>
        <a:xfrm>
          <a:off x="4381499" y="95250"/>
          <a:ext cx="2743201" cy="2476500"/>
        </a:xfrm>
        <a:prstGeom prst="rect">
          <a:avLst/>
        </a:prstGeom>
        <a:solidFill>
          <a:srgbClr val="92D050">
            <a:alpha val="9000"/>
          </a:srgbClr>
        </a:solidFill>
        <a:ln w="63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9</xdr:row>
          <xdr:rowOff>114300</xdr:rowOff>
        </xdr:from>
        <xdr:to>
          <xdr:col>11</xdr:col>
          <xdr:colOff>990600</xdr:colOff>
          <xdr:row>12</xdr:row>
          <xdr:rowOff>9525</xdr:rowOff>
        </xdr:to>
        <xdr:sp macro="" textlink="">
          <xdr:nvSpPr>
            <xdr:cNvPr id="5124" name="Option Button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152400</xdr:rowOff>
        </xdr:from>
        <xdr:to>
          <xdr:col>11</xdr:col>
          <xdr:colOff>990600</xdr:colOff>
          <xdr:row>13</xdr:row>
          <xdr:rowOff>47625</xdr:rowOff>
        </xdr:to>
        <xdr:sp macro="" textlink="">
          <xdr:nvSpPr>
            <xdr:cNvPr id="5125" name="Option Button 5" hidden="1">
              <a:extLst>
                <a:ext uri="{63B3BB69-23CF-44E3-9099-C40C66FF867C}">
                  <a14:compatExt spid="_x0000_s5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9525</xdr:rowOff>
        </xdr:from>
        <xdr:to>
          <xdr:col>14</xdr:col>
          <xdr:colOff>0</xdr:colOff>
          <xdr:row>37</xdr:row>
          <xdr:rowOff>0</xdr:rowOff>
        </xdr:to>
        <xdr:sp macro="" textlink="">
          <xdr:nvSpPr>
            <xdr:cNvPr id="5127" name="Group Box 7" hidden="1">
              <a:extLst>
                <a:ext uri="{63B3BB69-23CF-44E3-9099-C40C66FF867C}">
                  <a14:compatExt spid="_x0000_s5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133350</xdr:rowOff>
        </xdr:from>
        <xdr:to>
          <xdr:col>13</xdr:col>
          <xdr:colOff>47625</xdr:colOff>
          <xdr:row>30</xdr:row>
          <xdr:rowOff>28575</xdr:rowOff>
        </xdr:to>
        <xdr:sp macro="" textlink="">
          <xdr:nvSpPr>
            <xdr:cNvPr id="5128" name="Option Button 8" hidden="1">
              <a:extLst>
                <a:ext uri="{63B3BB69-23CF-44E3-9099-C40C66FF867C}">
                  <a14:compatExt spid="_x0000_s5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19050</xdr:rowOff>
        </xdr:from>
        <xdr:to>
          <xdr:col>13</xdr:col>
          <xdr:colOff>47625</xdr:colOff>
          <xdr:row>32</xdr:row>
          <xdr:rowOff>28575</xdr:rowOff>
        </xdr:to>
        <xdr:sp macro="" textlink="">
          <xdr:nvSpPr>
            <xdr:cNvPr id="5129" name="Option Button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19050</xdr:rowOff>
        </xdr:from>
        <xdr:to>
          <xdr:col>13</xdr:col>
          <xdr:colOff>47625</xdr:colOff>
          <xdr:row>34</xdr:row>
          <xdr:rowOff>28575</xdr:rowOff>
        </xdr:to>
        <xdr:sp macro="" textlink="">
          <xdr:nvSpPr>
            <xdr:cNvPr id="5130" name="Option Button 10" hidden="1">
              <a:extLst>
                <a:ext uri="{63B3BB69-23CF-44E3-9099-C40C66FF867C}">
                  <a14:compatExt spid="_x0000_s5130"/>
                </a:ext>
              </a:extLst>
            </xdr:cNvPr>
            <xdr:cNvSpPr/>
          </xdr:nvSpPr>
          <xdr:spPr>
            <a:xfrm>
              <a:off x="0" y="0"/>
              <a:ext cx="0" cy="0"/>
            </a:xfrm>
            <a:prstGeom prst="rect">
              <a:avLst/>
            </a:prstGeom>
          </xdr:spPr>
        </xdr:sp>
        <xdr:clientData/>
      </xdr:twoCellAnchor>
    </mc:Choice>
    <mc:Fallback/>
  </mc:AlternateContent>
  <xdr:twoCellAnchor>
    <xdr:from>
      <xdr:col>0</xdr:col>
      <xdr:colOff>0</xdr:colOff>
      <xdr:row>67</xdr:row>
      <xdr:rowOff>66675</xdr:rowOff>
    </xdr:from>
    <xdr:to>
      <xdr:col>4</xdr:col>
      <xdr:colOff>171450</xdr:colOff>
      <xdr:row>72</xdr:row>
      <xdr:rowOff>142875</xdr:rowOff>
    </xdr:to>
    <xdr:sp macro="" textlink="">
      <xdr:nvSpPr>
        <xdr:cNvPr id="2" name="Rechteck 1">
          <a:extLst>
            <a:ext uri="{FF2B5EF4-FFF2-40B4-BE49-F238E27FC236}">
              <a16:creationId xmlns:a16="http://schemas.microsoft.com/office/drawing/2014/main" xmlns="" id="{00000000-0008-0000-0100-000002000000}"/>
            </a:ext>
          </a:extLst>
        </xdr:cNvPr>
        <xdr:cNvSpPr/>
      </xdr:nvSpPr>
      <xdr:spPr>
        <a:xfrm>
          <a:off x="0" y="14230350"/>
          <a:ext cx="628650" cy="885825"/>
        </a:xfrm>
        <a:prstGeom prst="rect">
          <a:avLst/>
        </a:prstGeom>
        <a:solidFill>
          <a:srgbClr val="5F5F5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40584</xdr:colOff>
      <xdr:row>7</xdr:row>
      <xdr:rowOff>1243</xdr:rowOff>
    </xdr:from>
    <xdr:ext cx="2333036" cy="1790700"/>
    <xdr:sp macro="" textlink="">
      <xdr:nvSpPr>
        <xdr:cNvPr id="3" name="Textfeld 2">
          <a:extLst>
            <a:ext uri="{FF2B5EF4-FFF2-40B4-BE49-F238E27FC236}">
              <a16:creationId xmlns:a16="http://schemas.microsoft.com/office/drawing/2014/main" xmlns="" id="{00000000-0008-0000-0200-000003000000}"/>
            </a:ext>
          </a:extLst>
        </xdr:cNvPr>
        <xdr:cNvSpPr txBox="1"/>
      </xdr:nvSpPr>
      <xdr:spPr>
        <a:xfrm>
          <a:off x="4272997" y="1359591"/>
          <a:ext cx="2333036" cy="1790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36000" rIns="36000" rtlCol="0" anchor="t">
          <a:noAutofit/>
        </a:bodyPr>
        <a:lstStyle/>
        <a:p>
          <a:pPr algn="just"/>
          <a:r>
            <a:rPr lang="de-DE" sz="700" b="1" u="sng">
              <a:latin typeface="Arial" pitchFamily="34" charset="0"/>
              <a:cs typeface="Arial" pitchFamily="34" charset="0"/>
            </a:rPr>
            <a:t>Hinweise zur Lehrerfortbildung in Obermarchtal:</a:t>
          </a:r>
        </a:p>
        <a:p>
          <a:pPr algn="just"/>
          <a:endParaRPr lang="de-DE" sz="700">
            <a:latin typeface="Arial" pitchFamily="34" charset="0"/>
            <a:cs typeface="Arial" pitchFamily="34" charset="0"/>
          </a:endParaRPr>
        </a:p>
        <a:p>
          <a:pPr algn="just"/>
          <a:r>
            <a:rPr lang="de-DE" sz="700">
              <a:latin typeface="Arial" pitchFamily="34" charset="0"/>
              <a:cs typeface="Arial" pitchFamily="34" charset="0"/>
            </a:rPr>
            <a:t>Wird ein Bus gemietet, gibt es keinen Fahrtkostenersatz für private PKWs. In besonders</a:t>
          </a:r>
          <a:r>
            <a:rPr lang="de-DE" sz="700" baseline="0">
              <a:latin typeface="Arial" pitchFamily="34" charset="0"/>
              <a:cs typeface="Arial" pitchFamily="34" charset="0"/>
            </a:rPr>
            <a:t> begründeten Fällen kann aber Versicherungsschutz gewährt werden.</a:t>
          </a:r>
        </a:p>
        <a:p>
          <a:pPr algn="just"/>
          <a:endParaRPr lang="de-DE" sz="700" baseline="0">
            <a:latin typeface="Arial" pitchFamily="34" charset="0"/>
            <a:cs typeface="Arial" pitchFamily="34" charset="0"/>
          </a:endParaRPr>
        </a:p>
        <a:p>
          <a:pPr algn="just"/>
          <a:r>
            <a:rPr lang="de-DE" sz="700" baseline="0">
              <a:latin typeface="Arial" pitchFamily="34" charset="0"/>
              <a:cs typeface="Arial" pitchFamily="34" charset="0"/>
            </a:rPr>
            <a:t>Wird kein Bus gemietet, sind Fahrgemeinschaften zu bilden.</a:t>
          </a:r>
        </a:p>
        <a:p>
          <a:pPr algn="just"/>
          <a:endParaRPr lang="de-DE" sz="700" baseline="0">
            <a:latin typeface="Arial" pitchFamily="34" charset="0"/>
            <a:cs typeface="Arial" pitchFamily="34" charset="0"/>
          </a:endParaRPr>
        </a:p>
        <a:p>
          <a:pPr algn="just"/>
          <a:r>
            <a:rPr lang="de-DE" sz="700" baseline="0">
              <a:latin typeface="Arial" pitchFamily="34" charset="0"/>
              <a:cs typeface="Arial" pitchFamily="34" charset="0"/>
            </a:rPr>
            <a:t>Die Einrichtungen reichen alle Reisekostenanträge, die eine gemeinsame Veranstaltung in Obermarchtal betref-fen, gesammelt beim BSSA ein. Eine Teilnehmerliste ist beizufügen.</a:t>
          </a:r>
        </a:p>
        <a:p>
          <a:pPr algn="just"/>
          <a:endParaRPr lang="de-DE" sz="700" baseline="0">
            <a:latin typeface="Arial" pitchFamily="34" charset="0"/>
            <a:cs typeface="Arial" pitchFamily="34" charset="0"/>
          </a:endParaRPr>
        </a:p>
        <a:p>
          <a:pPr algn="just"/>
          <a:r>
            <a:rPr lang="de-DE" sz="700" baseline="0">
              <a:latin typeface="Arial" pitchFamily="34" charset="0"/>
              <a:cs typeface="Arial" pitchFamily="34" charset="0"/>
            </a:rPr>
            <a:t>Tage- und Übernachtungsgeld wird für Veranstaltungen in Obermarchtal nicht gewährt.</a:t>
          </a:r>
          <a:endParaRPr lang="de-DE" sz="700">
            <a:latin typeface="Arial" pitchFamily="34" charset="0"/>
            <a:cs typeface="Arial"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5</xdr:col>
          <xdr:colOff>152400</xdr:colOff>
          <xdr:row>43</xdr:row>
          <xdr:rowOff>47625</xdr:rowOff>
        </xdr:from>
        <xdr:to>
          <xdr:col>6</xdr:col>
          <xdr:colOff>180975</xdr:colOff>
          <xdr:row>45</xdr:row>
          <xdr:rowOff>19050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180975</xdr:rowOff>
        </xdr:from>
        <xdr:to>
          <xdr:col>6</xdr:col>
          <xdr:colOff>180975</xdr:colOff>
          <xdr:row>46</xdr:row>
          <xdr:rowOff>28575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14</xdr:col>
          <xdr:colOff>447675</xdr:colOff>
          <xdr:row>34</xdr:row>
          <xdr:rowOff>161925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46</xdr:row>
          <xdr:rowOff>0</xdr:rowOff>
        </xdr:from>
        <xdr:to>
          <xdr:col>6</xdr:col>
          <xdr:colOff>171450</xdr:colOff>
          <xdr:row>47</xdr:row>
          <xdr:rowOff>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twoCellAnchor>
    <xdr:from>
      <xdr:col>0</xdr:col>
      <xdr:colOff>8275</xdr:colOff>
      <xdr:row>67</xdr:row>
      <xdr:rowOff>132522</xdr:rowOff>
    </xdr:from>
    <xdr:to>
      <xdr:col>6</xdr:col>
      <xdr:colOff>157366</xdr:colOff>
      <xdr:row>78</xdr:row>
      <xdr:rowOff>82825</xdr:rowOff>
    </xdr:to>
    <xdr:sp macro="" textlink="">
      <xdr:nvSpPr>
        <xdr:cNvPr id="2" name="Rechteck 1">
          <a:extLst>
            <a:ext uri="{FF2B5EF4-FFF2-40B4-BE49-F238E27FC236}">
              <a16:creationId xmlns:a16="http://schemas.microsoft.com/office/drawing/2014/main" xmlns="" id="{00000000-0008-0000-0200-000002000000}"/>
            </a:ext>
          </a:extLst>
        </xdr:cNvPr>
        <xdr:cNvSpPr/>
      </xdr:nvSpPr>
      <xdr:spPr>
        <a:xfrm>
          <a:off x="8275" y="12283109"/>
          <a:ext cx="1126439" cy="1772477"/>
        </a:xfrm>
        <a:prstGeom prst="rect">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25</xdr:col>
          <xdr:colOff>28575</xdr:colOff>
          <xdr:row>19</xdr:row>
          <xdr:rowOff>9525</xdr:rowOff>
        </xdr:from>
        <xdr:to>
          <xdr:col>26</xdr:col>
          <xdr:colOff>104775</xdr:colOff>
          <xdr:row>19</xdr:row>
          <xdr:rowOff>209550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66675</xdr:rowOff>
        </xdr:from>
        <xdr:to>
          <xdr:col>26</xdr:col>
          <xdr:colOff>95250</xdr:colOff>
          <xdr:row>20</xdr:row>
          <xdr:rowOff>266700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21</xdr:row>
          <xdr:rowOff>133350</xdr:rowOff>
        </xdr:from>
        <xdr:to>
          <xdr:col>26</xdr:col>
          <xdr:colOff>104775</xdr:colOff>
          <xdr:row>23</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xdr:row>
          <xdr:rowOff>19050</xdr:rowOff>
        </xdr:from>
        <xdr:to>
          <xdr:col>26</xdr:col>
          <xdr:colOff>104775</xdr:colOff>
          <xdr:row>25</xdr:row>
          <xdr:rowOff>219075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219075</xdr:colOff>
          <xdr:row>19</xdr:row>
          <xdr:rowOff>9525</xdr:rowOff>
        </xdr:from>
        <xdr:to>
          <xdr:col>29</xdr:col>
          <xdr:colOff>123825</xdr:colOff>
          <xdr:row>19</xdr:row>
          <xdr:rowOff>209550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27</xdr:row>
          <xdr:rowOff>28575</xdr:rowOff>
        </xdr:from>
        <xdr:to>
          <xdr:col>26</xdr:col>
          <xdr:colOff>114300</xdr:colOff>
          <xdr:row>27</xdr:row>
          <xdr:rowOff>228600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33</xdr:row>
          <xdr:rowOff>19050</xdr:rowOff>
        </xdr:from>
        <xdr:to>
          <xdr:col>26</xdr:col>
          <xdr:colOff>114300</xdr:colOff>
          <xdr:row>34</xdr:row>
          <xdr:rowOff>161925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xdr:twoCellAnchor>
    <xdr:from>
      <xdr:col>23</xdr:col>
      <xdr:colOff>231914</xdr:colOff>
      <xdr:row>14</xdr:row>
      <xdr:rowOff>149086</xdr:rowOff>
    </xdr:from>
    <xdr:to>
      <xdr:col>36</xdr:col>
      <xdr:colOff>140806</xdr:colOff>
      <xdr:row>55</xdr:row>
      <xdr:rowOff>182217</xdr:rowOff>
    </xdr:to>
    <xdr:sp macro="" textlink="">
      <xdr:nvSpPr>
        <xdr:cNvPr id="4" name="Rechteck: abgerundete Ecken 3">
          <a:extLst>
            <a:ext uri="{FF2B5EF4-FFF2-40B4-BE49-F238E27FC236}">
              <a16:creationId xmlns:a16="http://schemas.microsoft.com/office/drawing/2014/main" xmlns="" id="{00000000-0008-0000-0200-000004000000}"/>
            </a:ext>
          </a:extLst>
        </xdr:cNvPr>
        <xdr:cNvSpPr/>
      </xdr:nvSpPr>
      <xdr:spPr>
        <a:xfrm>
          <a:off x="8630479" y="2882347"/>
          <a:ext cx="7230718" cy="7106479"/>
        </a:xfrm>
        <a:prstGeom prst="roundRect">
          <a:avLst>
            <a:gd name="adj" fmla="val 3341"/>
          </a:avLst>
        </a:prstGeom>
        <a:noFill/>
        <a:ln>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34</xdr:col>
      <xdr:colOff>182217</xdr:colOff>
      <xdr:row>39</xdr:row>
      <xdr:rowOff>99391</xdr:rowOff>
    </xdr:from>
    <xdr:to>
      <xdr:col>36</xdr:col>
      <xdr:colOff>24847</xdr:colOff>
      <xdr:row>40</xdr:row>
      <xdr:rowOff>132522</xdr:rowOff>
    </xdr:to>
    <xdr:sp macro="" textlink="">
      <xdr:nvSpPr>
        <xdr:cNvPr id="6" name="Rechteck 5">
          <a:extLst>
            <a:ext uri="{FF2B5EF4-FFF2-40B4-BE49-F238E27FC236}">
              <a16:creationId xmlns:a16="http://schemas.microsoft.com/office/drawing/2014/main" xmlns="" id="{00000000-0008-0000-0200-000006000000}"/>
            </a:ext>
          </a:extLst>
        </xdr:cNvPr>
        <xdr:cNvSpPr/>
      </xdr:nvSpPr>
      <xdr:spPr>
        <a:xfrm>
          <a:off x="14063869" y="7156174"/>
          <a:ext cx="778565" cy="248478"/>
        </a:xfrm>
        <a:prstGeom prst="rect">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51</xdr:col>
      <xdr:colOff>737151</xdr:colOff>
      <xdr:row>0</xdr:row>
      <xdr:rowOff>0</xdr:rowOff>
    </xdr:from>
    <xdr:to>
      <xdr:col>70</xdr:col>
      <xdr:colOff>745434</xdr:colOff>
      <xdr:row>60</xdr:row>
      <xdr:rowOff>115956</xdr:rowOff>
    </xdr:to>
    <xdr:sp macro="" textlink="">
      <xdr:nvSpPr>
        <xdr:cNvPr id="7" name="Rechteck 6">
          <a:extLst>
            <a:ext uri="{FF2B5EF4-FFF2-40B4-BE49-F238E27FC236}">
              <a16:creationId xmlns:a16="http://schemas.microsoft.com/office/drawing/2014/main" xmlns="" id="{00000000-0008-0000-0200-000007000000}"/>
            </a:ext>
          </a:extLst>
        </xdr:cNvPr>
        <xdr:cNvSpPr/>
      </xdr:nvSpPr>
      <xdr:spPr>
        <a:xfrm>
          <a:off x="26984738" y="0"/>
          <a:ext cx="14999805" cy="11106978"/>
        </a:xfrm>
        <a:prstGeom prst="rect">
          <a:avLst/>
        </a:prstGeom>
        <a:solidFill>
          <a:schemeClr val="bg1">
            <a:lumMod val="7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D81"/>
  <sheetViews>
    <sheetView showRowColHeaders="0" tabSelected="1" zoomScaleNormal="100" workbookViewId="0">
      <selection activeCell="Q40" sqref="Q40"/>
    </sheetView>
  </sheetViews>
  <sheetFormatPr baseColWidth="10" defaultColWidth="11.42578125" defaultRowHeight="12.75" x14ac:dyDescent="0.2"/>
  <cols>
    <col min="1" max="1" width="1.5703125" style="80" customWidth="1"/>
    <col min="2" max="2" width="3.7109375" style="80" customWidth="1"/>
    <col min="3" max="3" width="5.7109375" style="80" customWidth="1"/>
    <col min="4" max="4" width="15.7109375" style="80" customWidth="1"/>
    <col min="5" max="5" width="14.28515625" style="80" customWidth="1"/>
    <col min="6" max="6" width="10.7109375" style="80" customWidth="1"/>
    <col min="7" max="7" width="6.140625" style="80" customWidth="1"/>
    <col min="8" max="8" width="6.28515625" style="80" customWidth="1"/>
    <col min="9" max="15" width="10.7109375" style="80" hidden="1" customWidth="1"/>
    <col min="16" max="16" width="3.7109375" style="80" customWidth="1"/>
    <col min="17" max="19" width="10.7109375" style="80" customWidth="1"/>
    <col min="20" max="20" width="7.85546875" style="80" customWidth="1"/>
    <col min="21" max="21" width="4.7109375" style="80" customWidth="1"/>
    <col min="22" max="22" width="4.28515625" style="80" customWidth="1"/>
    <col min="23" max="23" width="1.42578125" style="80" customWidth="1"/>
    <col min="24" max="24" width="1.7109375" style="80" customWidth="1"/>
    <col min="25" max="25" width="27.140625" style="80" customWidth="1"/>
    <col min="26" max="26" width="11.28515625" style="80" customWidth="1"/>
    <col min="27" max="29" width="5.7109375" style="80" customWidth="1"/>
    <col min="30" max="30" width="3.28515625" style="80" customWidth="1"/>
    <col min="31" max="32" width="11.28515625" style="80" customWidth="1"/>
    <col min="33" max="33" width="6.28515625" style="80" customWidth="1"/>
    <col min="34" max="52" width="11.42578125" style="80"/>
    <col min="53" max="53" width="13.85546875" style="80" customWidth="1"/>
    <col min="54" max="16384" width="11.42578125" style="80"/>
  </cols>
  <sheetData>
    <row r="1" spans="1:21" ht="6.75" customHeight="1" x14ac:dyDescent="0.2">
      <c r="A1" s="77"/>
      <c r="B1" s="78"/>
      <c r="C1" s="79"/>
      <c r="D1" s="79"/>
      <c r="E1" s="79"/>
      <c r="F1" s="79"/>
      <c r="G1" s="77"/>
    </row>
    <row r="2" spans="1:21" x14ac:dyDescent="0.2">
      <c r="A2" s="77"/>
      <c r="B2" s="78"/>
      <c r="C2" s="79"/>
      <c r="D2" s="79"/>
      <c r="E2" s="79"/>
      <c r="F2" s="79"/>
      <c r="G2" s="77"/>
    </row>
    <row r="3" spans="1:21" x14ac:dyDescent="0.2">
      <c r="A3" s="77"/>
      <c r="B3" s="78"/>
      <c r="C3" s="79"/>
      <c r="D3" s="79"/>
      <c r="E3" s="79"/>
      <c r="F3" s="79"/>
      <c r="G3" s="77"/>
      <c r="Q3" s="81" t="s">
        <v>108</v>
      </c>
    </row>
    <row r="4" spans="1:21" x14ac:dyDescent="0.2">
      <c r="A4" s="77"/>
      <c r="B4" s="82"/>
      <c r="C4" s="83"/>
      <c r="D4" s="83"/>
      <c r="E4" s="83"/>
      <c r="F4" s="83"/>
      <c r="G4" s="84"/>
      <c r="H4" s="85"/>
      <c r="I4" s="85"/>
      <c r="J4" s="85"/>
      <c r="K4" s="85"/>
      <c r="L4" s="85"/>
      <c r="M4" s="85"/>
      <c r="N4" s="85"/>
      <c r="O4" s="85"/>
      <c r="P4" s="85"/>
      <c r="Q4" s="85" t="s">
        <v>109</v>
      </c>
      <c r="R4" s="85"/>
      <c r="S4" s="86">
        <v>6</v>
      </c>
      <c r="T4" s="85" t="s">
        <v>44</v>
      </c>
      <c r="U4" s="85"/>
    </row>
    <row r="5" spans="1:21" x14ac:dyDescent="0.2">
      <c r="A5" s="77"/>
      <c r="B5" s="82"/>
      <c r="C5" s="83"/>
      <c r="D5" s="83"/>
      <c r="E5" s="149" t="s">
        <v>153</v>
      </c>
      <c r="F5" s="83"/>
      <c r="G5" s="84"/>
      <c r="H5" s="85"/>
      <c r="I5" s="85"/>
      <c r="J5" s="85"/>
      <c r="K5" s="85"/>
      <c r="L5" s="85"/>
      <c r="M5" s="85"/>
      <c r="N5" s="85"/>
      <c r="O5" s="85"/>
      <c r="P5" s="85"/>
      <c r="Q5" s="85" t="s">
        <v>110</v>
      </c>
      <c r="S5" s="87">
        <v>12</v>
      </c>
      <c r="T5" s="85" t="s">
        <v>44</v>
      </c>
      <c r="U5" s="85"/>
    </row>
    <row r="6" spans="1:21" x14ac:dyDescent="0.2">
      <c r="A6" s="77"/>
      <c r="B6" s="82"/>
      <c r="C6" s="83"/>
      <c r="D6" s="83"/>
      <c r="E6" s="88" t="s">
        <v>42</v>
      </c>
      <c r="F6" s="83"/>
      <c r="G6" s="84"/>
      <c r="H6" s="85"/>
      <c r="I6" s="85"/>
      <c r="J6" s="85"/>
      <c r="K6" s="85"/>
      <c r="L6" s="85"/>
      <c r="M6" s="85"/>
      <c r="N6" s="85"/>
      <c r="Q6" s="80" t="s">
        <v>111</v>
      </c>
      <c r="S6" s="89">
        <v>24</v>
      </c>
      <c r="T6" s="85" t="s">
        <v>44</v>
      </c>
      <c r="U6" s="85"/>
    </row>
    <row r="7" spans="1:21" x14ac:dyDescent="0.2">
      <c r="A7" s="77"/>
      <c r="B7" s="82"/>
      <c r="C7" s="83"/>
      <c r="D7" s="83"/>
      <c r="E7" s="88" t="s">
        <v>211</v>
      </c>
      <c r="F7" s="83"/>
      <c r="G7" s="84"/>
      <c r="H7" s="85"/>
      <c r="I7" s="85"/>
      <c r="J7" s="85"/>
      <c r="S7" s="85"/>
      <c r="T7" s="85"/>
      <c r="U7" s="85"/>
    </row>
    <row r="8" spans="1:21" x14ac:dyDescent="0.2">
      <c r="A8" s="77"/>
      <c r="B8" s="82"/>
      <c r="C8" s="82"/>
      <c r="D8" s="82"/>
      <c r="E8" s="90"/>
      <c r="F8" s="82"/>
      <c r="G8" s="84"/>
      <c r="H8" s="85"/>
      <c r="I8" s="85"/>
      <c r="J8" s="85"/>
      <c r="O8" s="85"/>
      <c r="S8" s="85"/>
      <c r="T8" s="85"/>
      <c r="U8" s="85"/>
    </row>
    <row r="9" spans="1:21" x14ac:dyDescent="0.2">
      <c r="A9" s="77"/>
      <c r="B9" s="82"/>
      <c r="C9" s="82"/>
      <c r="D9" s="82"/>
      <c r="E9" s="90" t="s">
        <v>203</v>
      </c>
      <c r="F9" s="91"/>
      <c r="G9" s="84"/>
      <c r="H9" s="85"/>
      <c r="I9" s="85"/>
      <c r="J9" s="85"/>
      <c r="O9" s="85"/>
      <c r="Q9" s="81" t="s">
        <v>112</v>
      </c>
      <c r="S9" s="92">
        <v>20</v>
      </c>
      <c r="T9" s="85" t="s">
        <v>44</v>
      </c>
      <c r="U9" s="85"/>
    </row>
    <row r="10" spans="1:21" x14ac:dyDescent="0.2">
      <c r="A10" s="77"/>
      <c r="B10" s="84"/>
      <c r="C10" s="84"/>
      <c r="D10" s="84"/>
      <c r="E10" s="84"/>
      <c r="F10" s="77"/>
      <c r="G10" s="77"/>
      <c r="J10" s="85"/>
      <c r="O10" s="85"/>
      <c r="S10" s="85"/>
      <c r="T10" s="85"/>
    </row>
    <row r="11" spans="1:21" x14ac:dyDescent="0.2">
      <c r="C11" s="93"/>
      <c r="E11" s="94"/>
      <c r="F11" s="95"/>
    </row>
    <row r="12" spans="1:21" x14ac:dyDescent="0.2">
      <c r="C12" s="93" t="s">
        <v>113</v>
      </c>
      <c r="Q12" s="96" t="s">
        <v>114</v>
      </c>
    </row>
    <row r="13" spans="1:21" x14ac:dyDescent="0.2">
      <c r="C13" s="97" t="s">
        <v>115</v>
      </c>
      <c r="D13" s="98"/>
      <c r="E13" s="99"/>
      <c r="F13" s="100">
        <v>0.3</v>
      </c>
      <c r="G13" s="80" t="s">
        <v>44</v>
      </c>
      <c r="Q13" s="80" t="s">
        <v>81</v>
      </c>
      <c r="S13" s="101">
        <v>0.2</v>
      </c>
      <c r="T13" s="85"/>
    </row>
    <row r="14" spans="1:21" ht="12.75" customHeight="1" x14ac:dyDescent="0.2">
      <c r="B14" s="102"/>
      <c r="C14" s="103" t="s">
        <v>116</v>
      </c>
      <c r="D14" s="104"/>
      <c r="E14" s="105"/>
      <c r="F14" s="106"/>
      <c r="Q14" s="80" t="s">
        <v>82</v>
      </c>
      <c r="S14" s="107">
        <v>0.4</v>
      </c>
      <c r="T14" s="85"/>
    </row>
    <row r="15" spans="1:21" x14ac:dyDescent="0.2">
      <c r="B15" s="102"/>
      <c r="C15" s="252" t="s">
        <v>117</v>
      </c>
      <c r="D15" s="253"/>
      <c r="E15" s="254"/>
      <c r="F15" s="100">
        <v>0.35</v>
      </c>
      <c r="G15" s="80" t="s">
        <v>44</v>
      </c>
      <c r="Q15" s="80" t="s">
        <v>83</v>
      </c>
      <c r="S15" s="108">
        <v>0.4</v>
      </c>
      <c r="T15" s="85"/>
    </row>
    <row r="16" spans="1:21" ht="12.75" customHeight="1" x14ac:dyDescent="0.2">
      <c r="C16" s="255"/>
      <c r="D16" s="256"/>
      <c r="E16" s="257"/>
    </row>
    <row r="17" spans="2:56" ht="12.75" customHeight="1" x14ac:dyDescent="0.2">
      <c r="C17" s="97" t="s">
        <v>118</v>
      </c>
      <c r="D17" s="98"/>
      <c r="E17" s="99"/>
      <c r="F17" s="109">
        <v>0.25</v>
      </c>
      <c r="G17" s="80" t="s">
        <v>44</v>
      </c>
    </row>
    <row r="18" spans="2:56" ht="12.75" customHeight="1" x14ac:dyDescent="0.2"/>
    <row r="19" spans="2:56" ht="12.75" customHeight="1" x14ac:dyDescent="0.2"/>
    <row r="20" spans="2:56" ht="16.5" customHeight="1" x14ac:dyDescent="0.2"/>
    <row r="21" spans="2:56" x14ac:dyDescent="0.2">
      <c r="F21" s="111"/>
    </row>
    <row r="22" spans="2:56" s="96" customFormat="1" ht="20.25" x14ac:dyDescent="0.3">
      <c r="B22" s="244" t="s">
        <v>205</v>
      </c>
      <c r="C22" s="80"/>
      <c r="D22" s="80"/>
      <c r="E22" s="80"/>
      <c r="F22" s="112"/>
      <c r="H22" s="245" t="s">
        <v>125</v>
      </c>
      <c r="P22" s="80"/>
      <c r="Q22" s="80"/>
      <c r="R22" s="80"/>
      <c r="S22" s="80"/>
      <c r="T22" s="80"/>
      <c r="U22" s="80"/>
      <c r="V22" s="80"/>
      <c r="W22" s="80"/>
      <c r="X22" s="80"/>
      <c r="Y22" s="80"/>
      <c r="Z22" s="80"/>
      <c r="AA22" s="80"/>
      <c r="AB22" s="80"/>
      <c r="AC22" s="80"/>
      <c r="AD22" s="80"/>
      <c r="AE22" s="80"/>
      <c r="AF22" s="80"/>
      <c r="AZ22" s="80"/>
      <c r="BA22" s="80"/>
      <c r="BB22" s="80"/>
      <c r="BC22" s="80"/>
      <c r="BD22" s="80"/>
    </row>
    <row r="23" spans="2:56" s="96" customFormat="1" x14ac:dyDescent="0.2">
      <c r="B23" s="80"/>
      <c r="C23" s="80"/>
      <c r="D23" s="80"/>
      <c r="E23" s="80"/>
      <c r="F23" s="111"/>
      <c r="P23" s="80"/>
      <c r="Q23" s="80"/>
      <c r="R23" s="80"/>
      <c r="S23" s="80"/>
      <c r="T23" s="80"/>
      <c r="U23" s="80"/>
      <c r="V23" s="80"/>
      <c r="W23" s="80"/>
      <c r="X23" s="80"/>
      <c r="Y23" s="80"/>
      <c r="Z23" s="80"/>
      <c r="AA23" s="80"/>
      <c r="AB23" s="80"/>
      <c r="AC23" s="80"/>
      <c r="AD23" s="80"/>
      <c r="AE23" s="80"/>
      <c r="AF23" s="80"/>
      <c r="AZ23" s="80"/>
      <c r="BA23" s="80"/>
      <c r="BB23" s="80"/>
      <c r="BC23" s="80"/>
      <c r="BD23" s="80"/>
    </row>
    <row r="24" spans="2:56" s="96" customFormat="1" x14ac:dyDescent="0.2">
      <c r="B24" s="81" t="s">
        <v>204</v>
      </c>
      <c r="C24" s="80"/>
      <c r="D24" s="80"/>
      <c r="E24" s="80"/>
      <c r="F24" s="111"/>
      <c r="P24" s="80"/>
      <c r="Q24" s="80"/>
      <c r="R24" s="80"/>
      <c r="S24" s="80"/>
      <c r="T24" s="80"/>
      <c r="U24" s="80"/>
      <c r="V24" s="80"/>
      <c r="W24" s="80"/>
      <c r="X24" s="80"/>
      <c r="Y24" s="80"/>
      <c r="Z24" s="80"/>
      <c r="AA24" s="80"/>
      <c r="AB24" s="80"/>
      <c r="AC24" s="80"/>
      <c r="AD24" s="80"/>
      <c r="AE24" s="80"/>
      <c r="AF24" s="80"/>
      <c r="AZ24" s="80"/>
      <c r="BA24" s="80"/>
      <c r="BB24" s="80"/>
      <c r="BC24" s="80"/>
      <c r="BD24" s="80"/>
    </row>
    <row r="26" spans="2:56" ht="15.75" x14ac:dyDescent="0.2">
      <c r="C26" s="258" t="s">
        <v>126</v>
      </c>
      <c r="D26" s="259"/>
      <c r="E26" s="259"/>
      <c r="F26" s="259"/>
      <c r="G26" s="259"/>
      <c r="H26" s="259"/>
      <c r="I26" s="259"/>
      <c r="J26" s="259"/>
      <c r="K26" s="260"/>
    </row>
    <row r="27" spans="2:56" x14ac:dyDescent="0.2">
      <c r="C27" s="113"/>
      <c r="D27" s="113"/>
      <c r="E27" s="113"/>
      <c r="F27" s="113"/>
      <c r="G27" s="113"/>
      <c r="H27" s="113"/>
      <c r="I27" s="113"/>
      <c r="J27" s="113"/>
      <c r="K27" s="114"/>
    </row>
    <row r="28" spans="2:56" x14ac:dyDescent="0.2">
      <c r="C28" s="248" t="s">
        <v>127</v>
      </c>
      <c r="D28" s="248"/>
      <c r="E28" s="261"/>
      <c r="F28" s="261"/>
      <c r="G28" s="261"/>
      <c r="H28" s="261"/>
      <c r="I28" s="261"/>
      <c r="J28" s="261"/>
      <c r="K28" s="262"/>
    </row>
    <row r="29" spans="2:56" x14ac:dyDescent="0.2">
      <c r="C29" s="261"/>
      <c r="D29" s="261"/>
      <c r="E29" s="261"/>
      <c r="F29" s="261"/>
      <c r="G29" s="261"/>
      <c r="H29" s="261"/>
      <c r="I29" s="261"/>
      <c r="J29" s="261"/>
      <c r="K29" s="262"/>
      <c r="L29" s="85"/>
      <c r="M29" s="85"/>
      <c r="N29" s="85"/>
      <c r="O29" s="102"/>
    </row>
    <row r="30" spans="2:56" x14ac:dyDescent="0.2">
      <c r="C30" s="115"/>
      <c r="D30" s="115"/>
      <c r="E30" s="115"/>
      <c r="F30" s="115"/>
      <c r="G30" s="115"/>
      <c r="H30" s="115"/>
      <c r="I30" s="115"/>
      <c r="J30" s="115"/>
      <c r="K30" s="116"/>
      <c r="L30" s="85"/>
      <c r="M30" s="85"/>
      <c r="N30" s="85"/>
      <c r="O30" s="102"/>
    </row>
    <row r="31" spans="2:56" x14ac:dyDescent="0.2">
      <c r="C31" s="258" t="s">
        <v>128</v>
      </c>
      <c r="D31" s="259"/>
      <c r="E31" s="259"/>
      <c r="F31" s="259"/>
      <c r="G31" s="259"/>
      <c r="H31" s="259"/>
      <c r="I31" s="259"/>
      <c r="J31" s="259"/>
      <c r="K31" s="260"/>
      <c r="L31" s="85"/>
      <c r="M31" s="85"/>
      <c r="N31" s="85"/>
      <c r="O31" s="102"/>
    </row>
    <row r="32" spans="2:56" x14ac:dyDescent="0.2">
      <c r="C32" s="113"/>
      <c r="D32" s="113"/>
      <c r="E32" s="113"/>
      <c r="F32" s="113"/>
      <c r="G32" s="113"/>
      <c r="H32" s="113"/>
      <c r="I32" s="113"/>
      <c r="J32" s="113"/>
      <c r="K32" s="114"/>
      <c r="AZ32" s="117"/>
    </row>
    <row r="33" spans="2:52" x14ac:dyDescent="0.2">
      <c r="C33" s="258" t="s">
        <v>129</v>
      </c>
      <c r="D33" s="259"/>
      <c r="E33" s="259"/>
      <c r="F33" s="259"/>
      <c r="G33" s="259"/>
      <c r="H33" s="259"/>
      <c r="I33" s="259"/>
      <c r="J33" s="259"/>
      <c r="K33" s="260"/>
      <c r="AZ33" s="117"/>
    </row>
    <row r="34" spans="2:52" x14ac:dyDescent="0.2">
      <c r="B34" s="118"/>
      <c r="C34" s="113"/>
      <c r="D34" s="113"/>
      <c r="E34" s="113"/>
      <c r="F34" s="113"/>
      <c r="G34" s="113"/>
      <c r="H34" s="113"/>
      <c r="I34" s="113"/>
      <c r="J34" s="113"/>
      <c r="K34" s="114"/>
      <c r="AZ34" s="117"/>
    </row>
    <row r="35" spans="2:52" x14ac:dyDescent="0.2">
      <c r="B35" s="118"/>
      <c r="C35" s="248" t="s">
        <v>130</v>
      </c>
      <c r="D35" s="248"/>
      <c r="E35" s="261"/>
      <c r="F35" s="261"/>
      <c r="G35" s="261"/>
      <c r="H35" s="261"/>
      <c r="I35" s="261"/>
      <c r="J35" s="261"/>
      <c r="K35" s="262"/>
      <c r="AZ35" s="117"/>
    </row>
    <row r="36" spans="2:52" x14ac:dyDescent="0.2">
      <c r="B36" s="118"/>
      <c r="C36" s="261"/>
      <c r="D36" s="261"/>
      <c r="E36" s="261"/>
      <c r="F36" s="261"/>
      <c r="G36" s="261"/>
      <c r="H36" s="261"/>
      <c r="I36" s="261"/>
      <c r="J36" s="261"/>
      <c r="K36" s="262"/>
      <c r="AZ36" s="117"/>
    </row>
    <row r="37" spans="2:52" x14ac:dyDescent="0.2">
      <c r="C37" s="113"/>
      <c r="D37" s="113"/>
      <c r="E37" s="113"/>
      <c r="F37" s="113"/>
      <c r="G37" s="113"/>
      <c r="H37" s="113"/>
      <c r="I37" s="113"/>
      <c r="J37" s="113"/>
      <c r="K37" s="114"/>
      <c r="AZ37" s="117"/>
    </row>
    <row r="38" spans="2:52" x14ac:dyDescent="0.2">
      <c r="C38" s="248" t="s">
        <v>131</v>
      </c>
      <c r="D38" s="248"/>
      <c r="E38" s="249"/>
      <c r="F38" s="249"/>
      <c r="G38" s="249"/>
      <c r="H38" s="249"/>
      <c r="I38" s="249"/>
      <c r="J38" s="249"/>
      <c r="K38" s="249"/>
      <c r="AZ38" s="117"/>
    </row>
    <row r="39" spans="2:52" x14ac:dyDescent="0.2">
      <c r="B39" s="102"/>
      <c r="C39" s="249"/>
      <c r="D39" s="249"/>
      <c r="E39" s="249"/>
      <c r="F39" s="249"/>
      <c r="G39" s="249"/>
      <c r="H39" s="249"/>
      <c r="I39" s="249"/>
      <c r="J39" s="249"/>
      <c r="K39" s="249"/>
      <c r="AZ39" s="117"/>
    </row>
    <row r="40" spans="2:52" x14ac:dyDescent="0.2">
      <c r="B40" s="102"/>
      <c r="C40" s="250"/>
      <c r="D40" s="250"/>
      <c r="E40" s="250"/>
      <c r="F40" s="250"/>
      <c r="G40" s="250"/>
      <c r="H40" s="250"/>
      <c r="I40" s="250"/>
      <c r="J40" s="250"/>
      <c r="K40" s="250"/>
      <c r="AZ40" s="117"/>
    </row>
    <row r="41" spans="2:52" x14ac:dyDescent="0.2">
      <c r="C41" s="251"/>
      <c r="D41" s="251"/>
      <c r="E41" s="251"/>
      <c r="F41" s="251"/>
      <c r="G41" s="251"/>
      <c r="H41" s="251"/>
      <c r="I41" s="251"/>
      <c r="J41" s="251"/>
      <c r="K41" s="251"/>
      <c r="AZ41" s="117"/>
    </row>
    <row r="42" spans="2:52" x14ac:dyDescent="0.2">
      <c r="B42" s="102"/>
      <c r="C42" s="119"/>
      <c r="D42" s="119"/>
      <c r="E42" s="119"/>
      <c r="F42" s="119"/>
      <c r="G42" s="120"/>
      <c r="H42" s="119"/>
      <c r="AZ42" s="117"/>
    </row>
    <row r="43" spans="2:52" x14ac:dyDescent="0.2">
      <c r="B43" s="118"/>
      <c r="C43" s="247"/>
      <c r="D43" s="246"/>
      <c r="E43" s="246"/>
      <c r="F43" s="246"/>
      <c r="G43" s="246"/>
      <c r="H43" s="246"/>
      <c r="I43" s="118"/>
      <c r="J43" s="118"/>
      <c r="K43" s="118"/>
      <c r="AZ43" s="117"/>
    </row>
    <row r="44" spans="2:52" x14ac:dyDescent="0.2">
      <c r="B44" s="81"/>
      <c r="C44" s="246"/>
      <c r="D44" s="246"/>
      <c r="E44" s="246"/>
      <c r="F44" s="246"/>
      <c r="G44" s="246"/>
      <c r="H44" s="246"/>
    </row>
    <row r="48" spans="2:52" x14ac:dyDescent="0.2">
      <c r="B48" s="81" t="s">
        <v>154</v>
      </c>
    </row>
    <row r="49" spans="2:28" ht="6" customHeight="1" x14ac:dyDescent="0.2"/>
    <row r="50" spans="2:28" x14ac:dyDescent="0.2">
      <c r="B50" s="123"/>
    </row>
    <row r="51" spans="2:28" x14ac:dyDescent="0.2">
      <c r="B51" s="121" t="s">
        <v>19</v>
      </c>
      <c r="C51" s="122" t="s">
        <v>132</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row>
    <row r="52" spans="2:28" ht="5.25" customHeight="1" x14ac:dyDescent="0.2">
      <c r="B52" s="121"/>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row>
    <row r="53" spans="2:28" hidden="1" x14ac:dyDescent="0.2">
      <c r="B53" s="121"/>
      <c r="C53" s="246" t="s">
        <v>155</v>
      </c>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row>
    <row r="54" spans="2:28" x14ac:dyDescent="0.2">
      <c r="B54" s="121"/>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row>
    <row r="55" spans="2:28" x14ac:dyDescent="0.2">
      <c r="B55" s="121"/>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row>
    <row r="56" spans="2:28" ht="6" customHeight="1" x14ac:dyDescent="0.2">
      <c r="B56" s="121"/>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row>
    <row r="57" spans="2:28" x14ac:dyDescent="0.2">
      <c r="B57" s="121"/>
      <c r="C57" s="248" t="s">
        <v>133</v>
      </c>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row>
    <row r="58" spans="2:28" ht="6" customHeight="1" x14ac:dyDescent="0.2">
      <c r="B58" s="121"/>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row>
    <row r="59" spans="2:28" x14ac:dyDescent="0.2">
      <c r="B59" s="121"/>
      <c r="C59" s="124" t="s">
        <v>157</v>
      </c>
      <c r="D59" s="248" t="s">
        <v>135</v>
      </c>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row>
    <row r="60" spans="2:28" ht="6" customHeight="1" x14ac:dyDescent="0.2">
      <c r="B60" s="121"/>
      <c r="C60" s="125"/>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row>
    <row r="61" spans="2:28" x14ac:dyDescent="0.2">
      <c r="B61" s="121"/>
      <c r="C61" s="126" t="s">
        <v>158</v>
      </c>
      <c r="D61" s="248" t="s">
        <v>209</v>
      </c>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row>
    <row r="62" spans="2:28" x14ac:dyDescent="0.2">
      <c r="B62" s="121"/>
      <c r="C62" s="125"/>
      <c r="D62" s="246"/>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row>
    <row r="63" spans="2:28" ht="4.5" customHeight="1" x14ac:dyDescent="0.2">
      <c r="B63" s="121"/>
      <c r="C63" s="125"/>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row>
    <row r="64" spans="2:28" ht="6" customHeight="1" x14ac:dyDescent="0.2">
      <c r="B64" s="121"/>
      <c r="C64" s="125"/>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row>
    <row r="65" spans="2:28" x14ac:dyDescent="0.2">
      <c r="B65" s="121"/>
      <c r="C65" s="126" t="s">
        <v>207</v>
      </c>
      <c r="D65" s="248" t="s">
        <v>156</v>
      </c>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row>
    <row r="66" spans="2:28" x14ac:dyDescent="0.2">
      <c r="B66" s="121"/>
      <c r="C66" s="125"/>
      <c r="D66" s="246"/>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row>
    <row r="67" spans="2:28" x14ac:dyDescent="0.2">
      <c r="B67" s="121"/>
      <c r="C67" s="125"/>
      <c r="D67" s="246"/>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row>
    <row r="68" spans="2:28" x14ac:dyDescent="0.2">
      <c r="B68" s="121"/>
      <c r="C68" s="125"/>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row>
    <row r="69" spans="2:28" ht="6" customHeight="1" x14ac:dyDescent="0.2">
      <c r="B69" s="121"/>
      <c r="C69" s="125"/>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row>
    <row r="70" spans="2:28" x14ac:dyDescent="0.2">
      <c r="B70" s="121"/>
      <c r="C70" s="126" t="s">
        <v>208</v>
      </c>
      <c r="D70" s="246" t="s">
        <v>206</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row>
    <row r="71" spans="2:28" x14ac:dyDescent="0.2">
      <c r="B71" s="123"/>
    </row>
    <row r="72" spans="2:28" x14ac:dyDescent="0.2">
      <c r="B72" s="121" t="s">
        <v>20</v>
      </c>
      <c r="C72" s="122" t="s">
        <v>92</v>
      </c>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row>
    <row r="73" spans="2:28" ht="6" customHeight="1" x14ac:dyDescent="0.2">
      <c r="B73" s="121"/>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row>
    <row r="74" spans="2:28" x14ac:dyDescent="0.2">
      <c r="B74" s="121"/>
      <c r="C74" s="126" t="s">
        <v>134</v>
      </c>
      <c r="D74" s="246" t="s">
        <v>137</v>
      </c>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row>
    <row r="75" spans="2:28" ht="6" customHeight="1" x14ac:dyDescent="0.2">
      <c r="B75" s="121"/>
      <c r="C75" s="125"/>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row>
    <row r="76" spans="2:28" ht="30" customHeight="1" x14ac:dyDescent="0.2">
      <c r="B76" s="121"/>
      <c r="C76" s="151" t="s">
        <v>136</v>
      </c>
      <c r="D76" s="247" t="s">
        <v>159</v>
      </c>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row>
    <row r="77" spans="2:28" x14ac:dyDescent="0.2">
      <c r="B77" s="121"/>
      <c r="C77" s="125"/>
      <c r="D77" s="246"/>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row>
    <row r="78" spans="2:28" x14ac:dyDescent="0.2">
      <c r="B78" s="123"/>
    </row>
    <row r="79" spans="2:28" x14ac:dyDescent="0.2">
      <c r="B79" s="123"/>
    </row>
    <row r="80" spans="2:28" x14ac:dyDescent="0.2">
      <c r="B80" s="127"/>
    </row>
    <row r="81" spans="2:2" x14ac:dyDescent="0.2">
      <c r="B81" s="127"/>
    </row>
  </sheetData>
  <sheetProtection algorithmName="SHA-512" hashValue="GclF3mcFba5EYDuEeHSTCpCqQB7weQossAA8pkx2S2q7ijY/znJ4dHy6Z+BvxPokDyMsYgBmd2tXdW+NkuMF7A==" saltValue="ruCRwLM5m6PuSCLnTReVZg==" spinCount="100000" sheet="1" objects="1" scenarios="1"/>
  <mergeCells count="17">
    <mergeCell ref="D65:AB68"/>
    <mergeCell ref="D74:AB74"/>
    <mergeCell ref="D76:AB76"/>
    <mergeCell ref="D77:AB77"/>
    <mergeCell ref="C38:K41"/>
    <mergeCell ref="C15:E16"/>
    <mergeCell ref="D70:AB70"/>
    <mergeCell ref="C26:K26"/>
    <mergeCell ref="C28:K29"/>
    <mergeCell ref="C31:K31"/>
    <mergeCell ref="C33:K33"/>
    <mergeCell ref="C35:K36"/>
    <mergeCell ref="C43:H44"/>
    <mergeCell ref="C53:AB55"/>
    <mergeCell ref="C57:AB57"/>
    <mergeCell ref="D59:AB59"/>
    <mergeCell ref="D61:AB63"/>
  </mergeCells>
  <dataValidations disablePrompts="1" count="1">
    <dataValidation type="list" allowBlank="1" showInputMessage="1" showErrorMessage="1" sqref="U4">
      <formula1>$U$7:$U$23</formula1>
    </dataValidation>
  </dataValidations>
  <pageMargins left="0" right="0" top="0.39370078740157483" bottom="0.39370078740157483" header="0.51181102362204722" footer="0.51181102362204722"/>
  <pageSetup paperSize="9" scale="97"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W71"/>
  <sheetViews>
    <sheetView showRowColHeaders="0" zoomScaleNormal="100" workbookViewId="0">
      <selection activeCell="L3" sqref="L3:M5"/>
    </sheetView>
  </sheetViews>
  <sheetFormatPr baseColWidth="10" defaultColWidth="11.42578125" defaultRowHeight="12.75" outlineLevelCol="1" x14ac:dyDescent="0.25"/>
  <cols>
    <col min="1" max="1" width="2.7109375" style="31" customWidth="1"/>
    <col min="2" max="2" width="0.7109375" style="31" customWidth="1"/>
    <col min="3" max="3" width="2.5703125" style="31" customWidth="1"/>
    <col min="4" max="4" width="0.85546875" style="31" customWidth="1"/>
    <col min="5" max="5" width="6" style="31" customWidth="1"/>
    <col min="6" max="6" width="2.5703125" style="31" customWidth="1"/>
    <col min="7" max="7" width="0.85546875" style="31" customWidth="1"/>
    <col min="8" max="8" width="16" style="31" customWidth="1"/>
    <col min="9" max="9" width="4.85546875" style="31" customWidth="1"/>
    <col min="10" max="10" width="10.42578125" style="31" customWidth="1"/>
    <col min="11" max="11" width="6.7109375" style="31" customWidth="1"/>
    <col min="12" max="12" width="17.140625" style="31" customWidth="1"/>
    <col min="13" max="13" width="16.7109375" style="31" customWidth="1"/>
    <col min="14" max="14" width="1.140625" style="31" customWidth="1"/>
    <col min="15" max="15" width="4.42578125" style="31" customWidth="1"/>
    <col min="16" max="19" width="11.42578125" style="31"/>
    <col min="20" max="22" width="0" style="31" hidden="1" customWidth="1" outlineLevel="1"/>
    <col min="23" max="23" width="11.42578125" style="31" collapsed="1"/>
    <col min="24" max="16384" width="11.42578125" style="31"/>
  </cols>
  <sheetData>
    <row r="1" spans="1:20" ht="5.25" customHeight="1" x14ac:dyDescent="0.25">
      <c r="A1" s="2"/>
      <c r="B1" s="2"/>
      <c r="C1" s="2"/>
      <c r="D1" s="2"/>
      <c r="E1" s="2"/>
      <c r="F1" s="2"/>
      <c r="G1" s="2"/>
      <c r="H1" s="2"/>
      <c r="I1" s="2"/>
      <c r="J1" s="2"/>
      <c r="K1" s="2"/>
      <c r="L1" s="2"/>
      <c r="M1" s="2"/>
      <c r="N1" s="2"/>
      <c r="O1" s="2"/>
    </row>
    <row r="2" spans="1:20" ht="18" customHeight="1" x14ac:dyDescent="0.25">
      <c r="A2" s="2"/>
      <c r="B2" s="2"/>
      <c r="C2" s="2"/>
      <c r="D2" s="2"/>
      <c r="E2" s="2"/>
      <c r="F2" s="2"/>
      <c r="G2" s="2"/>
      <c r="H2" s="2"/>
      <c r="I2" s="2"/>
      <c r="J2" s="2"/>
      <c r="K2" s="32"/>
      <c r="L2" s="32"/>
      <c r="M2" s="32"/>
      <c r="N2" s="32"/>
      <c r="O2" s="2"/>
    </row>
    <row r="3" spans="1:20" ht="15" x14ac:dyDescent="0.25">
      <c r="A3" s="2"/>
      <c r="B3" s="2"/>
      <c r="C3" s="2" t="s">
        <v>48</v>
      </c>
      <c r="D3" s="2"/>
      <c r="E3" s="2"/>
      <c r="F3" s="2"/>
      <c r="G3" s="2"/>
      <c r="H3" s="2"/>
      <c r="I3" s="2"/>
      <c r="J3" s="2"/>
      <c r="K3" s="45" t="s">
        <v>56</v>
      </c>
      <c r="L3" s="264"/>
      <c r="M3" s="265"/>
      <c r="N3" s="47"/>
      <c r="O3" s="2"/>
    </row>
    <row r="4" spans="1:20" ht="15" x14ac:dyDescent="0.25">
      <c r="A4" s="2"/>
      <c r="B4" s="2"/>
      <c r="C4" s="2"/>
      <c r="D4" s="2" t="s">
        <v>202</v>
      </c>
      <c r="E4" s="2"/>
      <c r="F4" s="2"/>
      <c r="G4" s="2"/>
      <c r="H4" s="2"/>
      <c r="I4" s="2"/>
      <c r="J4" s="2"/>
      <c r="K4" s="46"/>
      <c r="L4" s="266"/>
      <c r="M4" s="267"/>
      <c r="N4" s="47"/>
      <c r="O4" s="2"/>
    </row>
    <row r="5" spans="1:20" ht="33" customHeight="1" x14ac:dyDescent="0.25">
      <c r="A5" s="2"/>
      <c r="B5" s="2"/>
      <c r="C5" s="2"/>
      <c r="D5" s="2"/>
      <c r="E5" s="2"/>
      <c r="F5" s="2"/>
      <c r="G5" s="2"/>
      <c r="H5" s="2"/>
      <c r="I5" s="2"/>
      <c r="J5" s="2"/>
      <c r="K5" s="46"/>
      <c r="L5" s="268"/>
      <c r="M5" s="269"/>
      <c r="N5" s="47"/>
      <c r="O5" s="2"/>
      <c r="T5" s="31" t="s">
        <v>63</v>
      </c>
    </row>
    <row r="6" spans="1:20" x14ac:dyDescent="0.25">
      <c r="A6" s="2"/>
      <c r="B6" s="2"/>
      <c r="C6" s="2"/>
      <c r="D6" s="2"/>
      <c r="E6" s="2"/>
      <c r="F6" s="2"/>
      <c r="G6" s="2"/>
      <c r="H6" s="2"/>
      <c r="I6" s="2"/>
      <c r="J6" s="2"/>
      <c r="K6" s="32"/>
      <c r="L6" s="32"/>
      <c r="M6" s="32"/>
      <c r="N6" s="32"/>
      <c r="O6" s="2"/>
      <c r="T6" s="31" t="s">
        <v>64</v>
      </c>
    </row>
    <row r="7" spans="1:20" ht="34.5" customHeight="1" x14ac:dyDescent="0.25">
      <c r="A7" s="2"/>
      <c r="B7" s="2"/>
      <c r="C7" s="276" t="s">
        <v>55</v>
      </c>
      <c r="D7" s="276"/>
      <c r="E7" s="276"/>
      <c r="F7" s="276"/>
      <c r="G7" s="276"/>
      <c r="H7" s="276"/>
      <c r="I7" s="276"/>
      <c r="J7" s="276"/>
      <c r="K7" s="276"/>
      <c r="L7" s="276"/>
      <c r="M7" s="276"/>
      <c r="N7" s="34"/>
      <c r="O7" s="2"/>
      <c r="T7" s="31" t="s">
        <v>65</v>
      </c>
    </row>
    <row r="8" spans="1:20" ht="9.6" customHeight="1" x14ac:dyDescent="0.25">
      <c r="A8" s="2"/>
      <c r="B8" s="2"/>
      <c r="C8" s="34"/>
      <c r="D8" s="34"/>
      <c r="E8" s="34"/>
      <c r="F8" s="34"/>
      <c r="G8" s="34"/>
      <c r="H8" s="34"/>
      <c r="I8" s="34"/>
      <c r="J8" s="34"/>
      <c r="K8" s="34"/>
      <c r="L8" s="34"/>
      <c r="M8" s="34"/>
      <c r="N8" s="34"/>
      <c r="O8" s="2"/>
      <c r="T8" s="31" t="s">
        <v>66</v>
      </c>
    </row>
    <row r="9" spans="1:20" ht="19.5" customHeight="1" x14ac:dyDescent="0.25">
      <c r="A9" s="2"/>
      <c r="B9" s="35"/>
      <c r="C9" s="36"/>
      <c r="D9" s="37"/>
      <c r="E9" s="36" t="s">
        <v>51</v>
      </c>
      <c r="F9" s="37"/>
      <c r="G9" s="37"/>
      <c r="H9" s="37"/>
      <c r="I9" s="37"/>
      <c r="J9" s="37"/>
      <c r="K9" s="37"/>
      <c r="L9" s="37"/>
      <c r="M9" s="37"/>
      <c r="N9" s="38"/>
      <c r="O9" s="2"/>
      <c r="T9" s="31" t="s">
        <v>67</v>
      </c>
    </row>
    <row r="10" spans="1:20" x14ac:dyDescent="0.25">
      <c r="A10" s="2"/>
      <c r="B10" s="39"/>
      <c r="C10" s="32"/>
      <c r="D10" s="32"/>
      <c r="E10" s="32"/>
      <c r="F10" s="32"/>
      <c r="G10" s="32"/>
      <c r="H10" s="32"/>
      <c r="I10" s="32"/>
      <c r="J10" s="32"/>
      <c r="K10" s="32"/>
      <c r="L10" s="32"/>
      <c r="M10" s="32"/>
      <c r="N10" s="40"/>
      <c r="O10" s="2"/>
      <c r="T10" s="31" t="s">
        <v>68</v>
      </c>
    </row>
    <row r="11" spans="1:20" ht="12.75" customHeight="1" x14ac:dyDescent="0.25">
      <c r="A11" s="2"/>
      <c r="B11" s="39"/>
      <c r="C11" s="32"/>
      <c r="D11" s="32"/>
      <c r="E11" s="41" t="s">
        <v>49</v>
      </c>
      <c r="F11" s="32"/>
      <c r="G11" s="32"/>
      <c r="H11" s="32"/>
      <c r="I11" s="32"/>
      <c r="J11" s="32"/>
      <c r="K11" s="32"/>
      <c r="L11" s="32"/>
      <c r="M11" s="32"/>
      <c r="N11" s="40"/>
      <c r="O11" s="2"/>
      <c r="T11" s="31" t="s">
        <v>69</v>
      </c>
    </row>
    <row r="12" spans="1:20" ht="3.75" customHeight="1" x14ac:dyDescent="0.25">
      <c r="A12" s="2"/>
      <c r="B12" s="39"/>
      <c r="C12" s="32"/>
      <c r="D12" s="32"/>
      <c r="E12" s="41"/>
      <c r="F12" s="32"/>
      <c r="G12" s="32"/>
      <c r="H12" s="32"/>
      <c r="I12" s="32"/>
      <c r="J12" s="32"/>
      <c r="K12" s="32"/>
      <c r="L12" s="32"/>
      <c r="M12" s="32"/>
      <c r="N12" s="40"/>
      <c r="O12" s="2"/>
      <c r="T12" s="31" t="s">
        <v>70</v>
      </c>
    </row>
    <row r="13" spans="1:20" x14ac:dyDescent="0.25">
      <c r="A13" s="2"/>
      <c r="B13" s="39"/>
      <c r="C13" s="32"/>
      <c r="D13" s="32"/>
      <c r="E13" s="41" t="s">
        <v>50</v>
      </c>
      <c r="F13" s="32"/>
      <c r="G13" s="32"/>
      <c r="H13" s="32"/>
      <c r="I13" s="32"/>
      <c r="J13" s="32"/>
      <c r="K13" s="32"/>
      <c r="L13" s="32"/>
      <c r="M13" s="32"/>
      <c r="N13" s="40"/>
      <c r="O13" s="2"/>
      <c r="T13" s="31" t="s">
        <v>71</v>
      </c>
    </row>
    <row r="14" spans="1:20" ht="6.75" customHeight="1" x14ac:dyDescent="0.25">
      <c r="A14" s="2"/>
      <c r="B14" s="39"/>
      <c r="C14" s="32"/>
      <c r="D14" s="32"/>
      <c r="E14" s="32"/>
      <c r="F14" s="32"/>
      <c r="G14" s="32"/>
      <c r="H14" s="32"/>
      <c r="I14" s="32"/>
      <c r="J14" s="32"/>
      <c r="K14" s="32"/>
      <c r="L14" s="32"/>
      <c r="M14" s="32"/>
      <c r="N14" s="40"/>
      <c r="O14" s="2"/>
      <c r="T14" s="31" t="s">
        <v>72</v>
      </c>
    </row>
    <row r="15" spans="1:20" ht="13.5" customHeight="1" x14ac:dyDescent="0.25">
      <c r="A15" s="2"/>
      <c r="B15" s="39"/>
      <c r="C15" s="32"/>
      <c r="D15" s="270"/>
      <c r="E15" s="271"/>
      <c r="F15" s="271"/>
      <c r="G15" s="271"/>
      <c r="H15" s="271"/>
      <c r="I15" s="271"/>
      <c r="J15" s="271"/>
      <c r="K15" s="32"/>
      <c r="L15" s="32"/>
      <c r="M15" s="32"/>
      <c r="N15" s="40"/>
      <c r="O15" s="2"/>
      <c r="T15" s="31" t="s">
        <v>73</v>
      </c>
    </row>
    <row r="16" spans="1:20" ht="24.95" customHeight="1" x14ac:dyDescent="0.25">
      <c r="A16" s="2"/>
      <c r="B16" s="39"/>
      <c r="C16" s="33"/>
      <c r="D16" s="272" t="s">
        <v>58</v>
      </c>
      <c r="E16" s="273"/>
      <c r="F16" s="273"/>
      <c r="G16" s="273"/>
      <c r="H16" s="273"/>
      <c r="I16" s="277"/>
      <c r="J16" s="278"/>
      <c r="K16" s="278"/>
      <c r="L16" s="278"/>
      <c r="M16" s="279"/>
      <c r="N16" s="40"/>
      <c r="O16" s="2"/>
      <c r="T16" s="31" t="s">
        <v>74</v>
      </c>
    </row>
    <row r="17" spans="1:20" ht="24.95" customHeight="1" x14ac:dyDescent="0.25">
      <c r="A17" s="2"/>
      <c r="B17" s="39"/>
      <c r="C17" s="33"/>
      <c r="D17" s="274" t="s">
        <v>57</v>
      </c>
      <c r="E17" s="275"/>
      <c r="F17" s="275"/>
      <c r="G17" s="275"/>
      <c r="H17" s="275"/>
      <c r="I17" s="277"/>
      <c r="J17" s="278"/>
      <c r="K17" s="278"/>
      <c r="L17" s="278"/>
      <c r="M17" s="279"/>
      <c r="N17" s="40"/>
      <c r="O17" s="2"/>
      <c r="T17" s="31" t="s">
        <v>75</v>
      </c>
    </row>
    <row r="18" spans="1:20" ht="24.95" customHeight="1" x14ac:dyDescent="0.25">
      <c r="A18" s="2"/>
      <c r="B18" s="39"/>
      <c r="C18" s="33"/>
      <c r="D18" s="274" t="s">
        <v>59</v>
      </c>
      <c r="E18" s="275"/>
      <c r="F18" s="275"/>
      <c r="G18" s="275"/>
      <c r="H18" s="275"/>
      <c r="I18" s="277"/>
      <c r="J18" s="278"/>
      <c r="K18" s="278"/>
      <c r="L18" s="278"/>
      <c r="M18" s="279"/>
      <c r="N18" s="40"/>
      <c r="O18" s="2"/>
      <c r="T18" s="31" t="s">
        <v>76</v>
      </c>
    </row>
    <row r="19" spans="1:20" ht="35.1" customHeight="1" x14ac:dyDescent="0.25">
      <c r="A19" s="2"/>
      <c r="B19" s="39"/>
      <c r="C19" s="33"/>
      <c r="D19" s="283" t="s">
        <v>61</v>
      </c>
      <c r="E19" s="275"/>
      <c r="F19" s="275"/>
      <c r="G19" s="275"/>
      <c r="H19" s="275"/>
      <c r="I19" s="280"/>
      <c r="J19" s="281"/>
      <c r="K19" s="281"/>
      <c r="L19" s="281"/>
      <c r="M19" s="282"/>
      <c r="N19" s="40"/>
      <c r="O19" s="2"/>
      <c r="T19" s="31" t="s">
        <v>77</v>
      </c>
    </row>
    <row r="20" spans="1:20" ht="24.95" customHeight="1" x14ac:dyDescent="0.25">
      <c r="A20" s="2"/>
      <c r="B20" s="39"/>
      <c r="C20" s="33"/>
      <c r="D20" s="295" t="s">
        <v>60</v>
      </c>
      <c r="E20" s="296"/>
      <c r="F20" s="296"/>
      <c r="G20" s="296"/>
      <c r="H20" s="296"/>
      <c r="I20" s="277"/>
      <c r="J20" s="278"/>
      <c r="K20" s="278"/>
      <c r="L20" s="278"/>
      <c r="M20" s="279"/>
      <c r="N20" s="40"/>
      <c r="O20" s="2"/>
    </row>
    <row r="21" spans="1:20" ht="32.25" customHeight="1" x14ac:dyDescent="0.2">
      <c r="A21" s="2"/>
      <c r="B21" s="39"/>
      <c r="C21" s="32"/>
      <c r="D21" s="243" t="s">
        <v>15</v>
      </c>
      <c r="E21" s="32"/>
      <c r="F21" s="32"/>
      <c r="G21" s="32"/>
      <c r="H21" s="32"/>
      <c r="I21" s="32"/>
      <c r="J21" s="243" t="s">
        <v>16</v>
      </c>
      <c r="K21" s="32"/>
      <c r="L21" s="32"/>
      <c r="M21" s="32"/>
      <c r="N21" s="40"/>
      <c r="O21" s="2"/>
    </row>
    <row r="22" spans="1:20" ht="39.950000000000003" customHeight="1" x14ac:dyDescent="0.25">
      <c r="A22" s="2"/>
      <c r="B22" s="39"/>
      <c r="C22" s="32"/>
      <c r="D22" s="286"/>
      <c r="E22" s="287"/>
      <c r="F22" s="287"/>
      <c r="G22" s="287"/>
      <c r="H22" s="288"/>
      <c r="I22" s="32"/>
      <c r="J22" s="289"/>
      <c r="K22" s="290"/>
      <c r="L22" s="291"/>
      <c r="M22" s="32"/>
      <c r="N22" s="40"/>
      <c r="O22" s="2"/>
    </row>
    <row r="23" spans="1:20" ht="8.25" customHeight="1" x14ac:dyDescent="0.25">
      <c r="A23" s="2"/>
      <c r="B23" s="42"/>
      <c r="C23" s="43"/>
      <c r="D23" s="43"/>
      <c r="E23" s="43"/>
      <c r="F23" s="43"/>
      <c r="G23" s="43"/>
      <c r="H23" s="43"/>
      <c r="I23" s="43"/>
      <c r="J23" s="43"/>
      <c r="K23" s="43"/>
      <c r="L23" s="43"/>
      <c r="M23" s="43"/>
      <c r="N23" s="44"/>
      <c r="O23" s="2"/>
    </row>
    <row r="24" spans="1:20" ht="12" customHeight="1" x14ac:dyDescent="0.25">
      <c r="A24" s="2"/>
      <c r="B24" s="2"/>
      <c r="C24" s="2"/>
      <c r="D24" s="2"/>
      <c r="E24" s="2"/>
      <c r="F24" s="2"/>
      <c r="G24" s="2"/>
      <c r="H24" s="2"/>
      <c r="I24" s="2"/>
      <c r="J24" s="2"/>
      <c r="K24" s="2"/>
      <c r="L24" s="2"/>
      <c r="M24" s="2"/>
      <c r="N24" s="2"/>
      <c r="O24" s="2"/>
      <c r="T24" s="31" t="s">
        <v>48</v>
      </c>
    </row>
    <row r="25" spans="1:20" ht="12" customHeight="1" x14ac:dyDescent="0.25">
      <c r="A25" s="2"/>
      <c r="B25" s="2"/>
      <c r="C25" s="2"/>
      <c r="D25" s="2"/>
      <c r="E25" s="2"/>
      <c r="F25" s="2"/>
      <c r="G25" s="2"/>
      <c r="H25" s="2"/>
      <c r="I25" s="2"/>
      <c r="J25" s="2"/>
      <c r="K25" s="2"/>
      <c r="L25" s="2"/>
      <c r="M25" s="2"/>
      <c r="N25" s="2"/>
      <c r="O25" s="2"/>
      <c r="T25" s="31" t="s">
        <v>78</v>
      </c>
    </row>
    <row r="26" spans="1:20" ht="12" customHeight="1" x14ac:dyDescent="0.25">
      <c r="A26" s="2"/>
      <c r="B26" s="2"/>
      <c r="C26" s="2"/>
      <c r="D26" s="2"/>
      <c r="E26" s="2"/>
      <c r="F26" s="2"/>
      <c r="G26" s="2"/>
      <c r="H26" s="2"/>
      <c r="I26" s="2"/>
      <c r="J26" s="2"/>
      <c r="K26" s="2"/>
      <c r="L26" s="2"/>
      <c r="M26" s="2"/>
      <c r="N26" s="2"/>
      <c r="O26" s="2"/>
    </row>
    <row r="27" spans="1:20" ht="12" customHeight="1" x14ac:dyDescent="0.25">
      <c r="A27" s="2"/>
      <c r="B27" s="2"/>
      <c r="C27" s="2"/>
      <c r="D27" s="2"/>
      <c r="E27" s="2"/>
      <c r="F27" s="2"/>
      <c r="G27" s="2"/>
      <c r="H27" s="2"/>
      <c r="I27" s="2"/>
      <c r="J27" s="2"/>
      <c r="K27" s="2"/>
      <c r="L27" s="2"/>
      <c r="M27" s="2"/>
      <c r="N27" s="2"/>
      <c r="O27" s="2"/>
    </row>
    <row r="28" spans="1:20" ht="25.5" customHeight="1" x14ac:dyDescent="0.3">
      <c r="A28" s="2"/>
      <c r="B28" s="32"/>
      <c r="C28" s="299" t="s">
        <v>201</v>
      </c>
      <c r="D28" s="300"/>
      <c r="E28" s="300"/>
      <c r="F28" s="300"/>
      <c r="G28" s="300"/>
      <c r="H28" s="300"/>
      <c r="I28" s="300"/>
      <c r="J28" s="300"/>
      <c r="K28" s="300"/>
      <c r="L28" s="300"/>
      <c r="M28" s="300"/>
      <c r="N28" s="300"/>
      <c r="O28" s="2"/>
    </row>
    <row r="29" spans="1:20" x14ac:dyDescent="0.25">
      <c r="A29" s="2"/>
      <c r="B29" s="32"/>
      <c r="C29" s="32"/>
      <c r="D29" s="32"/>
      <c r="E29" s="32"/>
      <c r="F29" s="32"/>
      <c r="G29" s="32"/>
      <c r="H29" s="32"/>
      <c r="I29" s="32"/>
      <c r="J29" s="32"/>
      <c r="K29" s="32"/>
      <c r="L29" s="32"/>
      <c r="M29" s="32"/>
      <c r="N29" s="32"/>
      <c r="O29" s="2"/>
    </row>
    <row r="30" spans="1:20" x14ac:dyDescent="0.25">
      <c r="A30" s="2"/>
      <c r="B30" s="32"/>
      <c r="C30" s="32"/>
      <c r="D30" s="32"/>
      <c r="E30" s="242" t="s">
        <v>52</v>
      </c>
      <c r="F30" s="32"/>
      <c r="G30" s="32"/>
      <c r="H30" s="32"/>
      <c r="I30" s="32"/>
      <c r="J30" s="32"/>
      <c r="K30" s="32"/>
      <c r="L30" s="32"/>
      <c r="M30" s="32"/>
      <c r="N30" s="32"/>
      <c r="O30" s="2"/>
    </row>
    <row r="31" spans="1:20" ht="3.95" customHeight="1" x14ac:dyDescent="0.25">
      <c r="A31" s="2"/>
      <c r="B31" s="32"/>
      <c r="C31" s="32"/>
      <c r="D31" s="32"/>
      <c r="E31" s="242"/>
      <c r="F31" s="32"/>
      <c r="G31" s="32"/>
      <c r="H31" s="32"/>
      <c r="I31" s="32"/>
      <c r="J31" s="32"/>
      <c r="K31" s="32"/>
      <c r="L31" s="32"/>
      <c r="M31" s="32"/>
      <c r="N31" s="32"/>
      <c r="O31" s="2"/>
    </row>
    <row r="32" spans="1:20" x14ac:dyDescent="0.25">
      <c r="A32" s="2"/>
      <c r="B32" s="32"/>
      <c r="C32" s="32"/>
      <c r="D32" s="32"/>
      <c r="E32" s="242" t="s">
        <v>53</v>
      </c>
      <c r="F32" s="32"/>
      <c r="G32" s="32"/>
      <c r="H32" s="32"/>
      <c r="I32" s="32"/>
      <c r="J32" s="32"/>
      <c r="K32" s="32"/>
      <c r="L32" s="32"/>
      <c r="M32" s="32"/>
      <c r="N32" s="32"/>
      <c r="O32" s="2"/>
    </row>
    <row r="33" spans="1:15" ht="3.95" customHeight="1" x14ac:dyDescent="0.25">
      <c r="A33" s="2"/>
      <c r="B33" s="32"/>
      <c r="C33" s="32"/>
      <c r="D33" s="32"/>
      <c r="E33" s="242"/>
      <c r="F33" s="32"/>
      <c r="G33" s="32"/>
      <c r="H33" s="32"/>
      <c r="I33" s="32"/>
      <c r="J33" s="32"/>
      <c r="K33" s="32"/>
      <c r="L33" s="32"/>
      <c r="M33" s="32"/>
      <c r="N33" s="32"/>
      <c r="O33" s="2"/>
    </row>
    <row r="34" spans="1:15" x14ac:dyDescent="0.25">
      <c r="A34" s="2"/>
      <c r="B34" s="32"/>
      <c r="C34" s="32"/>
      <c r="D34" s="32"/>
      <c r="E34" s="242" t="s">
        <v>54</v>
      </c>
      <c r="F34" s="32"/>
      <c r="G34" s="32"/>
      <c r="H34" s="32"/>
      <c r="I34" s="32"/>
      <c r="J34" s="32"/>
      <c r="K34" s="32"/>
      <c r="L34" s="32"/>
      <c r="M34" s="32"/>
      <c r="N34" s="32"/>
      <c r="O34" s="2"/>
    </row>
    <row r="35" spans="1:15" ht="27.75" customHeight="1" x14ac:dyDescent="0.2">
      <c r="A35" s="2"/>
      <c r="B35" s="32"/>
      <c r="C35" s="32"/>
      <c r="D35" s="243" t="s">
        <v>15</v>
      </c>
      <c r="E35" s="32"/>
      <c r="F35" s="32"/>
      <c r="G35" s="32"/>
      <c r="H35" s="32"/>
      <c r="I35" s="32"/>
      <c r="J35" s="243" t="s">
        <v>16</v>
      </c>
      <c r="K35" s="32"/>
      <c r="L35" s="32"/>
      <c r="M35" s="32"/>
      <c r="N35" s="32"/>
      <c r="O35" s="2"/>
    </row>
    <row r="36" spans="1:15" ht="39.950000000000003" customHeight="1" x14ac:dyDescent="0.25">
      <c r="A36" s="284" t="s">
        <v>193</v>
      </c>
      <c r="B36" s="32"/>
      <c r="C36" s="32"/>
      <c r="D36" s="286"/>
      <c r="E36" s="297"/>
      <c r="F36" s="297"/>
      <c r="G36" s="297"/>
      <c r="H36" s="298"/>
      <c r="I36" s="32"/>
      <c r="J36" s="292"/>
      <c r="K36" s="293"/>
      <c r="L36" s="294"/>
      <c r="M36" s="32"/>
      <c r="N36" s="32"/>
      <c r="O36" s="2"/>
    </row>
    <row r="37" spans="1:15" ht="8.25" customHeight="1" x14ac:dyDescent="0.25">
      <c r="A37" s="285"/>
      <c r="B37" s="32"/>
      <c r="C37" s="32"/>
      <c r="D37" s="32"/>
      <c r="E37" s="32"/>
      <c r="F37" s="32"/>
      <c r="G37" s="32"/>
      <c r="H37" s="32"/>
      <c r="I37" s="32"/>
      <c r="J37" s="32"/>
      <c r="K37" s="32"/>
      <c r="L37" s="32"/>
      <c r="M37" s="32"/>
      <c r="N37" s="32"/>
      <c r="O37" s="2"/>
    </row>
    <row r="38" spans="1:15" ht="8.25" customHeight="1" x14ac:dyDescent="0.25">
      <c r="A38" s="285"/>
      <c r="B38" s="2"/>
      <c r="C38" s="2"/>
      <c r="D38" s="2"/>
      <c r="E38" s="2"/>
      <c r="F38" s="2"/>
      <c r="G38" s="2"/>
      <c r="H38" s="2"/>
      <c r="I38" s="2"/>
      <c r="J38" s="2"/>
      <c r="K38" s="2"/>
      <c r="L38" s="2"/>
      <c r="M38" s="2"/>
      <c r="N38" s="2"/>
      <c r="O38" s="2"/>
    </row>
    <row r="39" spans="1:15" ht="6.75" customHeight="1" x14ac:dyDescent="0.25">
      <c r="A39" s="285"/>
      <c r="B39" s="2"/>
      <c r="C39" s="2"/>
      <c r="D39" s="2"/>
      <c r="E39" s="2"/>
      <c r="F39" s="2"/>
      <c r="G39" s="2"/>
      <c r="H39" s="2"/>
      <c r="I39" s="2"/>
      <c r="J39" s="2"/>
      <c r="K39" s="2"/>
      <c r="L39" s="2"/>
      <c r="M39" s="2"/>
      <c r="N39" s="2"/>
      <c r="O39" s="2"/>
    </row>
    <row r="40" spans="1:15" ht="83.25" customHeight="1" x14ac:dyDescent="0.25">
      <c r="A40" s="285"/>
      <c r="B40" s="2"/>
      <c r="C40" s="2"/>
      <c r="D40" s="2"/>
      <c r="E40" s="2"/>
      <c r="F40" s="2"/>
      <c r="G40" s="2"/>
      <c r="H40" s="2"/>
      <c r="I40" s="2"/>
      <c r="J40" s="2"/>
      <c r="K40" s="2"/>
      <c r="L40" s="2"/>
      <c r="M40" s="2"/>
      <c r="N40" s="2"/>
      <c r="O40" s="2"/>
    </row>
    <row r="41" spans="1:15" ht="60.75" customHeight="1" x14ac:dyDescent="0.25">
      <c r="A41" s="285"/>
      <c r="B41" s="2"/>
      <c r="C41" s="2"/>
      <c r="D41" s="2"/>
      <c r="E41" s="2"/>
      <c r="F41" s="2"/>
      <c r="G41" s="2"/>
      <c r="H41" s="2"/>
      <c r="I41" s="2"/>
      <c r="J41" s="2"/>
      <c r="K41" s="2"/>
      <c r="L41" s="2"/>
      <c r="M41" s="2"/>
      <c r="N41" s="2"/>
      <c r="O41" s="2"/>
    </row>
    <row r="42" spans="1:15" ht="10.5" customHeight="1" x14ac:dyDescent="0.25">
      <c r="A42" s="2"/>
      <c r="B42" s="2"/>
      <c r="C42" s="2"/>
      <c r="D42" s="2"/>
      <c r="E42" s="2"/>
      <c r="F42" s="2"/>
      <c r="G42" s="2"/>
      <c r="H42" s="2"/>
      <c r="I42" s="2"/>
      <c r="J42" s="2"/>
      <c r="K42" s="2"/>
      <c r="L42" s="2"/>
      <c r="M42" s="2"/>
      <c r="N42" s="2"/>
      <c r="O42" s="2"/>
    </row>
    <row r="43" spans="1:15" ht="3.75" customHeight="1" x14ac:dyDescent="0.25">
      <c r="A43" s="2"/>
      <c r="B43" s="2"/>
      <c r="C43" s="2"/>
      <c r="D43" s="2"/>
      <c r="E43" s="2"/>
      <c r="F43" s="2"/>
      <c r="G43" s="2"/>
      <c r="H43" s="2"/>
      <c r="I43" s="2"/>
      <c r="J43" s="2"/>
      <c r="K43" s="2"/>
      <c r="L43" s="2"/>
      <c r="M43" s="2"/>
      <c r="N43" s="2"/>
      <c r="O43" s="2"/>
    </row>
    <row r="44" spans="1:15" ht="6.75" customHeight="1" x14ac:dyDescent="0.25">
      <c r="A44" s="2"/>
      <c r="B44" s="2"/>
      <c r="C44" s="2"/>
      <c r="D44" s="2"/>
      <c r="E44" s="49"/>
      <c r="F44" s="2"/>
      <c r="G44" s="2"/>
      <c r="H44" s="2"/>
      <c r="I44" s="2"/>
      <c r="J44" s="2"/>
      <c r="K44" s="2"/>
      <c r="L44" s="2"/>
      <c r="M44" s="2"/>
      <c r="N44" s="2"/>
      <c r="O44" s="2"/>
    </row>
    <row r="45" spans="1:15" ht="3.75" customHeight="1" x14ac:dyDescent="0.25">
      <c r="A45" s="2"/>
      <c r="B45" s="2"/>
      <c r="C45" s="2"/>
      <c r="D45" s="2"/>
      <c r="E45" s="2"/>
      <c r="F45" s="2"/>
      <c r="G45" s="2"/>
      <c r="H45" s="2"/>
      <c r="I45" s="2"/>
      <c r="J45" s="2"/>
      <c r="K45" s="2"/>
      <c r="L45" s="2"/>
      <c r="M45" s="2"/>
      <c r="N45" s="2"/>
      <c r="O45" s="2"/>
    </row>
    <row r="70" spans="1:1" x14ac:dyDescent="0.25">
      <c r="A70" s="241">
        <v>1</v>
      </c>
    </row>
    <row r="71" spans="1:1" x14ac:dyDescent="0.25">
      <c r="A71" s="241">
        <v>1</v>
      </c>
    </row>
  </sheetData>
  <sheetProtection algorithmName="SHA-512" hashValue="KU61IwyVvwDx1bcKDLZANg6cppUvWj3bvXf3x6IiADGE2/8qehS2BEvPze71mynJ7xupdehXfE2gWgAkUVYdTQ==" saltValue="zHm/nus0rXN4Z5sWoDS/cg==" spinCount="100000" sheet="1" objects="1" scenarios="1" selectLockedCells="1"/>
  <mergeCells count="19">
    <mergeCell ref="I18:M18"/>
    <mergeCell ref="I19:M19"/>
    <mergeCell ref="D18:H18"/>
    <mergeCell ref="D19:H19"/>
    <mergeCell ref="A36:A41"/>
    <mergeCell ref="D22:H22"/>
    <mergeCell ref="J22:L22"/>
    <mergeCell ref="J36:L36"/>
    <mergeCell ref="I20:M20"/>
    <mergeCell ref="D20:H20"/>
    <mergeCell ref="D36:H36"/>
    <mergeCell ref="C28:N28"/>
    <mergeCell ref="L3:M5"/>
    <mergeCell ref="D15:J15"/>
    <mergeCell ref="D16:H16"/>
    <mergeCell ref="D17:H17"/>
    <mergeCell ref="C7:M7"/>
    <mergeCell ref="I17:M17"/>
    <mergeCell ref="I16:M16"/>
  </mergeCells>
  <conditionalFormatting sqref="D22:H22">
    <cfRule type="cellIs" dxfId="30" priority="1" operator="equal">
      <formula>""</formula>
    </cfRule>
  </conditionalFormatting>
  <conditionalFormatting sqref="I16:I20">
    <cfRule type="cellIs" dxfId="29" priority="7" operator="equal">
      <formula>""</formula>
    </cfRule>
  </conditionalFormatting>
  <conditionalFormatting sqref="L3:M3">
    <cfRule type="cellIs" dxfId="28" priority="3" operator="equal">
      <formula>""</formula>
    </cfRule>
  </conditionalFormatting>
  <dataValidations disablePrompts="1" count="1">
    <dataValidation type="list" allowBlank="1" showInputMessage="1" showErrorMessage="1" sqref="C3">
      <formula1>$T$24:$T$26</formula1>
    </dataValidation>
  </dataValidations>
  <pageMargins left="0.39370078740157483" right="0.27559055118110237" top="0" bottom="0" header="0.31496062992125984" footer="0.31496062992125984"/>
  <pageSetup paperSize="9" orientation="portrait" horizontalDpi="2054"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5124" r:id="rId4" name="Option Button 4">
              <controlPr defaultSize="0" autoFill="0" autoLine="0" autoPict="0">
                <anchor moveWithCells="1">
                  <from>
                    <xdr:col>2</xdr:col>
                    <xdr:colOff>47625</xdr:colOff>
                    <xdr:row>9</xdr:row>
                    <xdr:rowOff>114300</xdr:rowOff>
                  </from>
                  <to>
                    <xdr:col>11</xdr:col>
                    <xdr:colOff>990600</xdr:colOff>
                    <xdr:row>12</xdr:row>
                    <xdr:rowOff>9525</xdr:rowOff>
                  </to>
                </anchor>
              </controlPr>
            </control>
          </mc:Choice>
        </mc:AlternateContent>
        <mc:AlternateContent xmlns:mc="http://schemas.openxmlformats.org/markup-compatibility/2006">
          <mc:Choice Requires="x14">
            <control shapeId="5125" r:id="rId5" name="Option Button 5">
              <controlPr defaultSize="0" autoFill="0" autoLine="0" autoPict="0">
                <anchor moveWithCells="1">
                  <from>
                    <xdr:col>2</xdr:col>
                    <xdr:colOff>47625</xdr:colOff>
                    <xdr:row>10</xdr:row>
                    <xdr:rowOff>152400</xdr:rowOff>
                  </from>
                  <to>
                    <xdr:col>11</xdr:col>
                    <xdr:colOff>990600</xdr:colOff>
                    <xdr:row>13</xdr:row>
                    <xdr:rowOff>47625</xdr:rowOff>
                  </to>
                </anchor>
              </controlPr>
            </control>
          </mc:Choice>
        </mc:AlternateContent>
        <mc:AlternateContent xmlns:mc="http://schemas.openxmlformats.org/markup-compatibility/2006">
          <mc:Choice Requires="x14">
            <control shapeId="5127" r:id="rId6" name="Group Box 7">
              <controlPr defaultSize="0" autoFill="0" autoPict="0">
                <anchor moveWithCells="1">
                  <from>
                    <xdr:col>1</xdr:col>
                    <xdr:colOff>9525</xdr:colOff>
                    <xdr:row>27</xdr:row>
                    <xdr:rowOff>9525</xdr:rowOff>
                  </from>
                  <to>
                    <xdr:col>14</xdr:col>
                    <xdr:colOff>0</xdr:colOff>
                    <xdr:row>37</xdr:row>
                    <xdr:rowOff>0</xdr:rowOff>
                  </to>
                </anchor>
              </controlPr>
            </control>
          </mc:Choice>
        </mc:AlternateContent>
        <mc:AlternateContent xmlns:mc="http://schemas.openxmlformats.org/markup-compatibility/2006">
          <mc:Choice Requires="x14">
            <control shapeId="5128" r:id="rId7" name="Option Button 8">
              <controlPr defaultSize="0" autoFill="0" autoLine="0" autoPict="0">
                <anchor moveWithCells="1">
                  <from>
                    <xdr:col>2</xdr:col>
                    <xdr:colOff>38100</xdr:colOff>
                    <xdr:row>28</xdr:row>
                    <xdr:rowOff>133350</xdr:rowOff>
                  </from>
                  <to>
                    <xdr:col>13</xdr:col>
                    <xdr:colOff>47625</xdr:colOff>
                    <xdr:row>30</xdr:row>
                    <xdr:rowOff>28575</xdr:rowOff>
                  </to>
                </anchor>
              </controlPr>
            </control>
          </mc:Choice>
        </mc:AlternateContent>
        <mc:AlternateContent xmlns:mc="http://schemas.openxmlformats.org/markup-compatibility/2006">
          <mc:Choice Requires="x14">
            <control shapeId="5129" r:id="rId8" name="Option Button 9">
              <controlPr defaultSize="0" autoFill="0" autoLine="0" autoPict="0">
                <anchor moveWithCells="1">
                  <from>
                    <xdr:col>2</xdr:col>
                    <xdr:colOff>38100</xdr:colOff>
                    <xdr:row>30</xdr:row>
                    <xdr:rowOff>19050</xdr:rowOff>
                  </from>
                  <to>
                    <xdr:col>13</xdr:col>
                    <xdr:colOff>47625</xdr:colOff>
                    <xdr:row>32</xdr:row>
                    <xdr:rowOff>28575</xdr:rowOff>
                  </to>
                </anchor>
              </controlPr>
            </control>
          </mc:Choice>
        </mc:AlternateContent>
        <mc:AlternateContent xmlns:mc="http://schemas.openxmlformats.org/markup-compatibility/2006">
          <mc:Choice Requires="x14">
            <control shapeId="5130" r:id="rId9" name="Option Button 10">
              <controlPr defaultSize="0" autoFill="0" autoLine="0" autoPict="0">
                <anchor moveWithCells="1">
                  <from>
                    <xdr:col>2</xdr:col>
                    <xdr:colOff>38100</xdr:colOff>
                    <xdr:row>32</xdr:row>
                    <xdr:rowOff>19050</xdr:rowOff>
                  </from>
                  <to>
                    <xdr:col>13</xdr:col>
                    <xdr:colOff>47625</xdr:colOff>
                    <xdr:row>34</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rgb="FF0000FF"/>
  </sheetPr>
  <dimension ref="A1:BS500"/>
  <sheetViews>
    <sheetView showRowColHeaders="0" zoomScale="115" zoomScaleNormal="115" workbookViewId="0">
      <selection activeCell="H13" sqref="H13:P13"/>
    </sheetView>
  </sheetViews>
  <sheetFormatPr baseColWidth="10" defaultColWidth="11.42578125" defaultRowHeight="12.75" x14ac:dyDescent="0.25"/>
  <cols>
    <col min="1" max="1" width="1.85546875" style="1" customWidth="1"/>
    <col min="2" max="2" width="5.5703125" style="1" customWidth="1"/>
    <col min="3" max="3" width="1.140625" style="1" customWidth="1"/>
    <col min="4" max="5" width="1.7109375" style="1" customWidth="1"/>
    <col min="6" max="6" width="2.5703125" style="1" customWidth="1"/>
    <col min="7" max="7" width="3.140625" style="1" customWidth="1"/>
    <col min="8" max="8" width="2.28515625" style="1" customWidth="1"/>
    <col min="9" max="9" width="3" style="1" customWidth="1"/>
    <col min="10" max="10" width="3.7109375" style="1" customWidth="1"/>
    <col min="11" max="11" width="5.42578125" style="1" customWidth="1"/>
    <col min="12" max="12" width="3.42578125" style="1" customWidth="1"/>
    <col min="13" max="13" width="6.7109375" style="1" customWidth="1"/>
    <col min="14" max="14" width="2.28515625" style="1" customWidth="1"/>
    <col min="15" max="15" width="7.85546875" style="1" customWidth="1"/>
    <col min="16" max="16" width="9.42578125" style="1" customWidth="1"/>
    <col min="17" max="17" width="1.5703125" style="1" customWidth="1"/>
    <col min="18" max="18" width="7.140625" style="1" customWidth="1"/>
    <col min="19" max="19" width="11.85546875" style="1" customWidth="1"/>
    <col min="20" max="20" width="16" style="1" customWidth="1"/>
    <col min="21" max="21" width="1.7109375" style="1" customWidth="1"/>
    <col min="22" max="22" width="12.7109375" style="1" customWidth="1"/>
    <col min="23" max="23" width="14.140625" style="1" customWidth="1"/>
    <col min="24" max="24" width="4.140625" style="1" customWidth="1"/>
    <col min="25" max="25" width="2.42578125" style="1" customWidth="1"/>
    <col min="26" max="26" width="3.140625" style="1" customWidth="1"/>
    <col min="27" max="27" width="19" style="1" customWidth="1"/>
    <col min="28" max="28" width="9.5703125" style="1" customWidth="1"/>
    <col min="29" max="31" width="5.7109375" style="1" customWidth="1"/>
    <col min="32" max="32" width="4" style="1" customWidth="1"/>
    <col min="33" max="34" width="11.42578125" style="1"/>
    <col min="35" max="35" width="2.7109375" style="1" customWidth="1"/>
    <col min="36" max="36" width="11.28515625" style="1" customWidth="1"/>
    <col min="37" max="54" width="11.42578125" style="1"/>
    <col min="55" max="56" width="15.28515625" style="1" bestFit="1" customWidth="1"/>
    <col min="57" max="57" width="11.42578125" style="1"/>
    <col min="58" max="58" width="11.42578125" style="55"/>
    <col min="59" max="16384" width="11.42578125" style="1"/>
  </cols>
  <sheetData>
    <row r="1" spans="1:71" ht="6" customHeight="1" x14ac:dyDescent="0.25">
      <c r="A1" s="2"/>
      <c r="B1" s="2"/>
      <c r="C1" s="2"/>
      <c r="D1" s="2"/>
      <c r="E1" s="2"/>
      <c r="F1" s="2"/>
      <c r="G1" s="2"/>
      <c r="H1" s="2"/>
      <c r="I1" s="2"/>
      <c r="J1" s="2"/>
      <c r="K1" s="2"/>
      <c r="L1" s="311" t="s">
        <v>42</v>
      </c>
      <c r="M1" s="311"/>
      <c r="N1" s="311"/>
      <c r="O1" s="311"/>
      <c r="P1" s="311"/>
      <c r="Q1" s="311"/>
      <c r="R1" s="311"/>
      <c r="S1" s="311"/>
      <c r="T1" s="303" t="str">
        <f>IF(Dienstreiseantrag!L3="","Schule:",Dienstreiseantrag!L3)</f>
        <v>Schule:</v>
      </c>
      <c r="U1" s="2"/>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S1" s="58"/>
    </row>
    <row r="2" spans="1:71" ht="15" x14ac:dyDescent="0.25">
      <c r="A2" s="2"/>
      <c r="B2" s="2" t="s">
        <v>38</v>
      </c>
      <c r="C2" s="2"/>
      <c r="D2" s="2"/>
      <c r="E2" s="2"/>
      <c r="F2" s="2"/>
      <c r="G2" s="2"/>
      <c r="H2" s="2"/>
      <c r="I2" s="2"/>
      <c r="J2" s="2"/>
      <c r="K2" s="2"/>
      <c r="L2" s="311"/>
      <c r="M2" s="311"/>
      <c r="N2" s="311"/>
      <c r="O2" s="311"/>
      <c r="P2" s="311"/>
      <c r="Q2" s="311"/>
      <c r="R2" s="311"/>
      <c r="S2" s="311"/>
      <c r="T2" s="304"/>
      <c r="U2" s="2"/>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K2" s="152" t="s">
        <v>160</v>
      </c>
      <c r="BL2" s="153"/>
      <c r="BM2" s="153"/>
      <c r="BN2" s="153"/>
      <c r="BO2" s="153"/>
      <c r="BP2" s="153"/>
      <c r="BQ2" s="153"/>
      <c r="BS2" s="58"/>
    </row>
    <row r="3" spans="1:71" x14ac:dyDescent="0.2">
      <c r="A3" s="2"/>
      <c r="B3" s="2" t="s">
        <v>39</v>
      </c>
      <c r="C3" s="2"/>
      <c r="D3" s="2"/>
      <c r="E3" s="2"/>
      <c r="F3" s="2"/>
      <c r="G3" s="2"/>
      <c r="H3" s="2"/>
      <c r="I3" s="2"/>
      <c r="J3" s="2"/>
      <c r="K3" s="20"/>
      <c r="L3" s="312" t="s">
        <v>43</v>
      </c>
      <c r="M3" s="312"/>
      <c r="N3" s="312"/>
      <c r="O3" s="312"/>
      <c r="P3" s="312"/>
      <c r="Q3" s="312"/>
      <c r="R3" s="312"/>
      <c r="S3" s="312"/>
      <c r="T3" s="304"/>
      <c r="U3" s="2"/>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K3" s="154" t="s">
        <v>161</v>
      </c>
      <c r="BL3" s="155" t="str">
        <f>SUBSTITUTE(H13," ","")</f>
        <v>DE72660908001234567890</v>
      </c>
      <c r="BM3" s="156"/>
      <c r="BN3" s="157"/>
      <c r="BO3" s="158" t="s">
        <v>162</v>
      </c>
      <c r="BP3" s="159"/>
      <c r="BQ3" s="160">
        <f>LEN(BL3)</f>
        <v>22</v>
      </c>
      <c r="BS3" s="58"/>
    </row>
    <row r="4" spans="1:71" x14ac:dyDescent="0.2">
      <c r="A4" s="2"/>
      <c r="B4" s="2" t="s">
        <v>40</v>
      </c>
      <c r="C4" s="2"/>
      <c r="D4" s="2"/>
      <c r="E4" s="2"/>
      <c r="F4" s="2"/>
      <c r="G4" s="2"/>
      <c r="H4" s="2"/>
      <c r="I4" s="2"/>
      <c r="J4" s="2"/>
      <c r="K4" s="20"/>
      <c r="L4" s="312"/>
      <c r="M4" s="312"/>
      <c r="N4" s="312"/>
      <c r="O4" s="312"/>
      <c r="P4" s="312"/>
      <c r="Q4" s="312"/>
      <c r="R4" s="312"/>
      <c r="S4" s="312"/>
      <c r="T4" s="304"/>
      <c r="U4" s="2"/>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K4" s="161" t="s">
        <v>163</v>
      </c>
      <c r="BL4" s="162" t="str">
        <f>MID(BL3,13,10)</f>
        <v>1234567890</v>
      </c>
      <c r="BM4" s="163"/>
      <c r="BN4" s="164">
        <f>BL4*1</f>
        <v>1234567890</v>
      </c>
      <c r="BO4" s="162"/>
      <c r="BP4" s="162"/>
      <c r="BQ4" s="162"/>
      <c r="BS4" s="58"/>
    </row>
    <row r="5" spans="1:71" ht="20.25" customHeight="1" x14ac:dyDescent="0.2">
      <c r="A5" s="2"/>
      <c r="B5" s="215" t="s">
        <v>41</v>
      </c>
      <c r="C5" s="2"/>
      <c r="D5" s="2"/>
      <c r="E5" s="2"/>
      <c r="F5" s="2"/>
      <c r="G5" s="2"/>
      <c r="H5" s="2"/>
      <c r="I5" s="2"/>
      <c r="J5" s="2"/>
      <c r="K5" s="21"/>
      <c r="L5" s="301" t="s">
        <v>190</v>
      </c>
      <c r="M5" s="302"/>
      <c r="N5" s="302"/>
      <c r="O5" s="302"/>
      <c r="P5" s="302"/>
      <c r="Q5" s="302"/>
      <c r="R5" s="302"/>
      <c r="S5" s="302"/>
      <c r="T5" s="305"/>
      <c r="U5" s="2"/>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K5" s="161" t="s">
        <v>164</v>
      </c>
      <c r="BL5" s="162" t="str">
        <f>MID(BL3,5,8)</f>
        <v>66090800</v>
      </c>
      <c r="BM5" s="163"/>
      <c r="BN5" s="164">
        <f t="shared" ref="BN5:BN6" si="0">BL5*1</f>
        <v>66090800</v>
      </c>
      <c r="BO5" s="162"/>
      <c r="BP5" s="165" t="s">
        <v>165</v>
      </c>
      <c r="BQ5" s="166" t="str">
        <f>IF(OR(LEFT(BL3,2)&lt;&gt;"DE",BL3=""),"",IF(OR(BL4="",BL5=""),"IBAN prüfen",IF(AND(BN6=BN8,BQ3=22),"","IBAN prüfen !")))</f>
        <v>IBAN prüfen !</v>
      </c>
      <c r="BS5" s="58"/>
    </row>
    <row r="6" spans="1:71" ht="15.75" customHeight="1" x14ac:dyDescent="0.2">
      <c r="A6" s="2"/>
      <c r="B6" s="2"/>
      <c r="C6" s="2"/>
      <c r="D6" s="2"/>
      <c r="E6" s="2"/>
      <c r="F6" s="2"/>
      <c r="G6" s="2"/>
      <c r="H6" s="2"/>
      <c r="I6" s="2"/>
      <c r="J6" s="2"/>
      <c r="K6" s="21"/>
      <c r="L6" s="302"/>
      <c r="M6" s="302"/>
      <c r="N6" s="302"/>
      <c r="O6" s="302"/>
      <c r="P6" s="302"/>
      <c r="Q6" s="302"/>
      <c r="R6" s="302"/>
      <c r="S6" s="302"/>
      <c r="T6" s="306"/>
      <c r="U6" s="2"/>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K6" s="167" t="s">
        <v>166</v>
      </c>
      <c r="BL6" s="168" t="str">
        <f>MID(BL3,3,2)</f>
        <v>72</v>
      </c>
      <c r="BM6" s="169"/>
      <c r="BN6" s="170">
        <f t="shared" si="0"/>
        <v>72</v>
      </c>
      <c r="BO6" s="162"/>
      <c r="BP6" s="162"/>
      <c r="BQ6" s="162"/>
      <c r="BS6" s="58"/>
    </row>
    <row r="7" spans="1:71" ht="24" customHeight="1" x14ac:dyDescent="0.2">
      <c r="A7" s="2"/>
      <c r="B7" s="2"/>
      <c r="C7" s="2"/>
      <c r="D7" s="2"/>
      <c r="E7" s="2"/>
      <c r="F7" s="2"/>
      <c r="G7" s="2"/>
      <c r="H7" s="2"/>
      <c r="I7" s="2"/>
      <c r="J7" s="2"/>
      <c r="K7" s="2"/>
      <c r="L7" s="2"/>
      <c r="M7" s="2"/>
      <c r="N7" s="2"/>
      <c r="O7" s="2"/>
      <c r="P7" s="2"/>
      <c r="Q7" s="2"/>
      <c r="R7" s="2"/>
      <c r="S7" s="2"/>
      <c r="T7" s="2"/>
      <c r="U7" s="2"/>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K7" s="171" t="s">
        <v>167</v>
      </c>
      <c r="BL7" s="172"/>
      <c r="BM7" s="172"/>
      <c r="BN7" s="160"/>
      <c r="BO7" s="162"/>
      <c r="BP7" s="162"/>
      <c r="BQ7" s="162"/>
      <c r="BS7" s="58"/>
    </row>
    <row r="8" spans="1:71" ht="20.100000000000001" customHeight="1" x14ac:dyDescent="0.2">
      <c r="A8" s="2"/>
      <c r="B8" s="445" t="s">
        <v>23</v>
      </c>
      <c r="C8" s="4" t="s">
        <v>2</v>
      </c>
      <c r="D8" s="4"/>
      <c r="E8" s="4"/>
      <c r="F8" s="4"/>
      <c r="G8" s="4"/>
      <c r="H8" s="4"/>
      <c r="I8" s="4"/>
      <c r="J8" s="277"/>
      <c r="K8" s="320"/>
      <c r="L8" s="320"/>
      <c r="M8" s="320"/>
      <c r="N8" s="320"/>
      <c r="O8" s="320"/>
      <c r="P8" s="320"/>
      <c r="Q8" s="5"/>
      <c r="R8" s="2"/>
      <c r="S8" s="2"/>
      <c r="T8" s="2"/>
      <c r="U8" s="2"/>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K8" s="171" t="s">
        <v>167</v>
      </c>
      <c r="BL8" s="172"/>
      <c r="BM8" s="172"/>
      <c r="BN8" s="160">
        <f>98-MOD((62*(1+MOD(BN5,97))+27*MOD(BN4,97)),97)</f>
        <v>67</v>
      </c>
      <c r="BS8" s="58"/>
    </row>
    <row r="9" spans="1:71" ht="20.100000000000001" customHeight="1" x14ac:dyDescent="0.25">
      <c r="A9" s="2"/>
      <c r="B9" s="446"/>
      <c r="C9" s="4" t="s">
        <v>3</v>
      </c>
      <c r="D9" s="4"/>
      <c r="E9" s="4"/>
      <c r="F9" s="4"/>
      <c r="G9" s="4"/>
      <c r="H9" s="4"/>
      <c r="I9" s="4"/>
      <c r="J9" s="318"/>
      <c r="K9" s="319"/>
      <c r="L9" s="319"/>
      <c r="M9" s="319"/>
      <c r="N9" s="319"/>
      <c r="O9" s="319"/>
      <c r="P9" s="319"/>
      <c r="Q9" s="5"/>
      <c r="R9" s="2"/>
      <c r="S9" s="2"/>
      <c r="T9" s="2"/>
      <c r="U9" s="2"/>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S9" s="58"/>
    </row>
    <row r="10" spans="1:71" ht="3" customHeight="1" x14ac:dyDescent="0.25">
      <c r="A10" s="2"/>
      <c r="B10" s="446"/>
      <c r="C10" s="4"/>
      <c r="D10" s="2"/>
      <c r="E10" s="2"/>
      <c r="F10" s="2"/>
      <c r="G10" s="2"/>
      <c r="H10" s="2"/>
      <c r="I10" s="2"/>
      <c r="J10" s="2"/>
      <c r="K10" s="2"/>
      <c r="L10" s="2"/>
      <c r="M10" s="2"/>
      <c r="N10" s="2"/>
      <c r="O10" s="2"/>
      <c r="P10" s="2"/>
      <c r="Q10" s="2"/>
      <c r="R10" s="2"/>
      <c r="S10" s="2"/>
      <c r="T10" s="2"/>
      <c r="U10" s="2"/>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S10" s="58"/>
    </row>
    <row r="11" spans="1:71" ht="21.95" customHeight="1" x14ac:dyDescent="0.25">
      <c r="A11" s="2"/>
      <c r="B11" s="446"/>
      <c r="C11" s="330" t="s">
        <v>191</v>
      </c>
      <c r="D11" s="331"/>
      <c r="E11" s="332"/>
      <c r="F11" s="313" t="s">
        <v>9</v>
      </c>
      <c r="G11" s="310"/>
      <c r="H11" s="310"/>
      <c r="I11" s="310"/>
      <c r="J11" s="310"/>
      <c r="K11" s="310"/>
      <c r="L11" s="277"/>
      <c r="M11" s="320"/>
      <c r="N11" s="320"/>
      <c r="O11" s="320"/>
      <c r="P11" s="320"/>
      <c r="Q11" s="5"/>
      <c r="R11" s="2"/>
      <c r="S11" s="2"/>
      <c r="T11" s="2"/>
      <c r="U11" s="2"/>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S11" s="58"/>
    </row>
    <row r="12" spans="1:71" ht="21.95" customHeight="1" x14ac:dyDescent="0.25">
      <c r="A12" s="2"/>
      <c r="B12" s="446"/>
      <c r="C12" s="333"/>
      <c r="D12" s="333"/>
      <c r="E12" s="334"/>
      <c r="F12" s="3" t="s">
        <v>45</v>
      </c>
      <c r="G12" s="4"/>
      <c r="H12" s="277"/>
      <c r="I12" s="320"/>
      <c r="J12" s="320"/>
      <c r="K12" s="320"/>
      <c r="L12" s="320"/>
      <c r="M12" s="278"/>
      <c r="N12" s="278"/>
      <c r="O12" s="278"/>
      <c r="P12" s="278"/>
      <c r="Q12" s="5"/>
      <c r="R12" s="2"/>
      <c r="S12" s="2"/>
      <c r="T12" s="2"/>
      <c r="U12" s="2"/>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S12" s="58"/>
    </row>
    <row r="13" spans="1:71" ht="21.95" customHeight="1" x14ac:dyDescent="0.25">
      <c r="A13" s="2"/>
      <c r="B13" s="447"/>
      <c r="C13" s="335"/>
      <c r="D13" s="335"/>
      <c r="E13" s="336"/>
      <c r="F13" s="309" t="s">
        <v>46</v>
      </c>
      <c r="G13" s="310"/>
      <c r="H13" s="277" t="s">
        <v>200</v>
      </c>
      <c r="I13" s="320"/>
      <c r="J13" s="320"/>
      <c r="K13" s="320"/>
      <c r="L13" s="320"/>
      <c r="M13" s="278"/>
      <c r="N13" s="278"/>
      <c r="O13" s="278"/>
      <c r="P13" s="278"/>
      <c r="Q13" s="5"/>
      <c r="R13" s="2"/>
      <c r="S13" s="2"/>
      <c r="T13" s="2"/>
      <c r="U13" s="2"/>
      <c r="V13" s="307" t="str">
        <f>IF(BQ5="","",BQ5)</f>
        <v>IBAN prüfen !</v>
      </c>
      <c r="W13" s="30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S13" s="58"/>
    </row>
    <row r="14" spans="1:71" ht="2.1" customHeight="1" x14ac:dyDescent="0.2">
      <c r="A14" s="2"/>
      <c r="B14" s="2"/>
      <c r="C14" s="2"/>
      <c r="D14" s="2"/>
      <c r="E14" s="2"/>
      <c r="F14" s="2"/>
      <c r="G14" s="2"/>
      <c r="H14" s="2"/>
      <c r="I14" s="2"/>
      <c r="J14" s="2"/>
      <c r="K14" s="2"/>
      <c r="L14" s="2"/>
      <c r="M14" s="2"/>
      <c r="N14" s="2"/>
      <c r="O14" s="2"/>
      <c r="P14" s="2"/>
      <c r="Q14" s="2"/>
      <c r="R14" s="2"/>
      <c r="S14" s="2"/>
      <c r="T14" s="2"/>
      <c r="U14" s="2"/>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B14" s="72">
        <v>0.58333333333333337</v>
      </c>
      <c r="BS14" s="58"/>
    </row>
    <row r="15" spans="1:71" ht="20.100000000000001" customHeight="1" x14ac:dyDescent="0.2">
      <c r="A15" s="2"/>
      <c r="B15" s="2"/>
      <c r="C15" s="6"/>
      <c r="D15" s="6"/>
      <c r="E15" s="6"/>
      <c r="F15" s="2"/>
      <c r="G15" s="2"/>
      <c r="H15" s="2"/>
      <c r="I15" s="2"/>
      <c r="J15" s="2"/>
      <c r="K15" s="2"/>
      <c r="L15" s="2"/>
      <c r="M15" s="2"/>
      <c r="N15" s="2"/>
      <c r="O15" s="2"/>
      <c r="P15" s="2"/>
      <c r="Q15" s="2"/>
      <c r="R15" s="2"/>
      <c r="S15" s="2"/>
      <c r="T15" s="2"/>
      <c r="U15" s="2"/>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B15" s="73">
        <v>0.33333333333333331</v>
      </c>
      <c r="BG15" s="61">
        <v>0.66666666666666663</v>
      </c>
      <c r="BL15" s="68">
        <v>1</v>
      </c>
      <c r="BM15" s="69">
        <v>0</v>
      </c>
      <c r="BS15" s="58"/>
    </row>
    <row r="16" spans="1:71" ht="20.100000000000001" customHeight="1" x14ac:dyDescent="0.2">
      <c r="A16" s="2"/>
      <c r="B16" s="359" t="s">
        <v>24</v>
      </c>
      <c r="C16" s="3" t="s">
        <v>4</v>
      </c>
      <c r="D16" s="4"/>
      <c r="E16" s="4"/>
      <c r="F16" s="277"/>
      <c r="G16" s="320"/>
      <c r="H16" s="320"/>
      <c r="I16" s="320"/>
      <c r="J16" s="320"/>
      <c r="K16" s="278"/>
      <c r="L16" s="278"/>
      <c r="M16" s="278"/>
      <c r="N16" s="278"/>
      <c r="O16" s="278"/>
      <c r="P16" s="278"/>
      <c r="Q16" s="5"/>
      <c r="R16" s="2"/>
      <c r="S16" s="2"/>
      <c r="T16" s="2"/>
      <c r="U16" s="2"/>
      <c r="V16" s="58"/>
      <c r="W16" s="58"/>
      <c r="X16" s="58"/>
      <c r="Y16" s="58"/>
      <c r="Z16" s="459" t="s">
        <v>198</v>
      </c>
      <c r="AA16" s="460"/>
      <c r="AB16" s="460"/>
      <c r="AC16" s="460"/>
      <c r="AD16" s="460"/>
      <c r="AE16" s="460"/>
      <c r="AF16" s="58"/>
      <c r="AG16" s="58"/>
      <c r="AH16" s="58"/>
      <c r="AI16" s="58"/>
      <c r="AJ16" s="58"/>
      <c r="AK16" s="58"/>
      <c r="AL16" s="58"/>
      <c r="AM16" s="58"/>
      <c r="AN16" s="58"/>
      <c r="AO16" s="58"/>
      <c r="AP16" s="58"/>
      <c r="AQ16" s="58"/>
      <c r="AR16" s="58"/>
      <c r="AS16" s="58"/>
      <c r="AT16" s="58"/>
      <c r="AU16" s="58"/>
      <c r="AV16" s="58"/>
      <c r="AW16" s="58"/>
      <c r="AX16" s="58"/>
      <c r="AY16" s="58"/>
      <c r="AZ16" s="58"/>
      <c r="BB16" s="73">
        <v>0</v>
      </c>
      <c r="BG16" s="61">
        <v>0.33333333333333331</v>
      </c>
      <c r="BS16" s="58"/>
    </row>
    <row r="17" spans="1:71" ht="20.100000000000001" customHeight="1" thickBot="1" x14ac:dyDescent="0.3">
      <c r="A17" s="2"/>
      <c r="B17" s="359"/>
      <c r="C17" s="3" t="s">
        <v>5</v>
      </c>
      <c r="D17" s="4"/>
      <c r="E17" s="4"/>
      <c r="F17" s="277"/>
      <c r="G17" s="320"/>
      <c r="H17" s="320"/>
      <c r="I17" s="320"/>
      <c r="J17" s="320"/>
      <c r="K17" s="278"/>
      <c r="L17" s="278"/>
      <c r="M17" s="278"/>
      <c r="N17" s="278"/>
      <c r="O17" s="278"/>
      <c r="P17" s="278"/>
      <c r="Q17" s="5"/>
      <c r="R17" s="2"/>
      <c r="S17" s="2"/>
      <c r="T17" s="2"/>
      <c r="U17" s="2"/>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S17" s="58"/>
    </row>
    <row r="18" spans="1:71" ht="20.100000000000001" customHeight="1" x14ac:dyDescent="0.25">
      <c r="A18" s="2"/>
      <c r="B18" s="359"/>
      <c r="C18" s="3" t="s">
        <v>6</v>
      </c>
      <c r="D18" s="4"/>
      <c r="E18" s="4"/>
      <c r="F18" s="4"/>
      <c r="G18" s="28" t="s">
        <v>8</v>
      </c>
      <c r="H18" s="7"/>
      <c r="I18" s="327"/>
      <c r="J18" s="328"/>
      <c r="K18" s="328"/>
      <c r="L18" s="329"/>
      <c r="M18" s="27" t="s">
        <v>1</v>
      </c>
      <c r="N18" s="325"/>
      <c r="O18" s="326"/>
      <c r="P18" s="326"/>
      <c r="Q18" s="5"/>
      <c r="R18" s="2"/>
      <c r="S18" s="314" t="s">
        <v>28</v>
      </c>
      <c r="T18" s="315"/>
      <c r="U18" s="2"/>
      <c r="V18" s="58"/>
      <c r="W18" s="58"/>
      <c r="X18" s="58"/>
      <c r="Y18" s="58"/>
      <c r="Z18" s="143"/>
      <c r="AA18" s="214" t="s">
        <v>197</v>
      </c>
      <c r="AB18" s="143"/>
      <c r="AC18" s="143"/>
      <c r="AD18" s="143"/>
      <c r="AE18" s="143"/>
      <c r="AF18" s="143"/>
      <c r="AG18" s="143"/>
      <c r="AH18" s="143"/>
      <c r="AI18" s="143"/>
      <c r="AJ18" s="58"/>
      <c r="AK18" s="58"/>
      <c r="AL18" s="58"/>
      <c r="AM18" s="58"/>
      <c r="AN18" s="58"/>
      <c r="AO18" s="58"/>
      <c r="AP18" s="58"/>
      <c r="AQ18" s="58"/>
      <c r="AR18" s="58"/>
      <c r="AS18" s="58"/>
      <c r="AT18" s="58"/>
      <c r="AU18" s="58"/>
      <c r="AV18" s="58"/>
      <c r="AW18" s="58"/>
      <c r="AX18" s="58"/>
      <c r="AY18" s="58"/>
      <c r="AZ18" s="58"/>
      <c r="BA18" s="54" t="s">
        <v>86</v>
      </c>
      <c r="BB18" s="54" t="s">
        <v>101</v>
      </c>
      <c r="BC18" s="54" t="s">
        <v>88</v>
      </c>
      <c r="BD18" s="54" t="s">
        <v>102</v>
      </c>
      <c r="BE18" s="54" t="s">
        <v>90</v>
      </c>
      <c r="BF18" s="56" t="s">
        <v>92</v>
      </c>
      <c r="BG18" s="375" t="s">
        <v>93</v>
      </c>
      <c r="BH18" s="375" t="s">
        <v>94</v>
      </c>
      <c r="BI18" s="54" t="s">
        <v>95</v>
      </c>
      <c r="BJ18" s="54" t="s">
        <v>96</v>
      </c>
      <c r="BK18" s="54"/>
      <c r="BL18" s="377" t="s">
        <v>100</v>
      </c>
      <c r="BM18" s="378"/>
      <c r="BN18" s="378"/>
      <c r="BO18" s="379"/>
      <c r="BP18" s="54"/>
      <c r="BQ18" s="54"/>
      <c r="BS18" s="58"/>
    </row>
    <row r="19" spans="1:71" ht="20.100000000000001" customHeight="1" x14ac:dyDescent="0.25">
      <c r="A19" s="2"/>
      <c r="B19" s="359"/>
      <c r="C19" s="3" t="s">
        <v>7</v>
      </c>
      <c r="D19" s="4"/>
      <c r="E19" s="4"/>
      <c r="F19" s="4"/>
      <c r="G19" s="28" t="s">
        <v>8</v>
      </c>
      <c r="H19" s="7"/>
      <c r="I19" s="327"/>
      <c r="J19" s="328"/>
      <c r="K19" s="328"/>
      <c r="L19" s="329"/>
      <c r="M19" s="27" t="s">
        <v>1</v>
      </c>
      <c r="N19" s="325"/>
      <c r="O19" s="326"/>
      <c r="P19" s="326"/>
      <c r="Q19" s="5"/>
      <c r="R19" s="2"/>
      <c r="S19" s="48" t="s">
        <v>29</v>
      </c>
      <c r="T19" s="232"/>
      <c r="U19" s="2"/>
      <c r="V19" s="390" t="str">
        <f>IF(I18="","",IF(BC20&lt;BD20,"","Achtung: Anreise muss vor Rückreise liegen !!!"))</f>
        <v/>
      </c>
      <c r="W19" s="391"/>
      <c r="X19" s="391"/>
      <c r="Y19" s="58"/>
      <c r="Z19" s="143"/>
      <c r="AA19" s="143"/>
      <c r="AB19" s="143"/>
      <c r="AC19" s="143"/>
      <c r="AD19" s="143"/>
      <c r="AE19" s="143"/>
      <c r="AF19" s="143"/>
      <c r="AG19" s="204" t="s">
        <v>187</v>
      </c>
      <c r="AH19" s="143"/>
      <c r="AI19" s="143"/>
      <c r="AJ19" s="58"/>
      <c r="AK19" s="58"/>
      <c r="AL19" s="58"/>
      <c r="AM19" s="58"/>
      <c r="AN19" s="58"/>
      <c r="AO19" s="58"/>
      <c r="AP19" s="58"/>
      <c r="AQ19" s="58"/>
      <c r="AR19" s="58"/>
      <c r="AS19" s="58"/>
      <c r="AT19" s="58"/>
      <c r="AU19" s="58"/>
      <c r="AV19" s="58"/>
      <c r="AW19" s="58"/>
      <c r="AX19" s="58"/>
      <c r="AY19" s="58"/>
      <c r="AZ19" s="58"/>
      <c r="BA19" s="54" t="s">
        <v>87</v>
      </c>
      <c r="BB19" s="54" t="s">
        <v>87</v>
      </c>
      <c r="BC19" s="54"/>
      <c r="BD19" s="54"/>
      <c r="BE19" s="54" t="s">
        <v>91</v>
      </c>
      <c r="BF19" s="56"/>
      <c r="BG19" s="376"/>
      <c r="BH19" s="376"/>
      <c r="BI19" s="54"/>
      <c r="BJ19" s="54"/>
      <c r="BK19" s="54"/>
      <c r="BL19" s="66" t="s">
        <v>97</v>
      </c>
      <c r="BM19" s="56" t="s">
        <v>98</v>
      </c>
      <c r="BN19" s="57" t="s">
        <v>99</v>
      </c>
      <c r="BO19" s="64" t="s">
        <v>89</v>
      </c>
      <c r="BP19" s="54"/>
      <c r="BQ19" s="54"/>
      <c r="BS19" s="58"/>
    </row>
    <row r="20" spans="1:71" ht="20.100000000000001" customHeight="1" thickBot="1" x14ac:dyDescent="0.3">
      <c r="A20" s="2"/>
      <c r="B20" s="2"/>
      <c r="C20" s="2"/>
      <c r="D20" s="2"/>
      <c r="E20" s="2"/>
      <c r="F20" s="2"/>
      <c r="G20" s="2"/>
      <c r="H20" s="2"/>
      <c r="I20" s="2"/>
      <c r="J20" s="2"/>
      <c r="K20" s="2"/>
      <c r="L20" s="2"/>
      <c r="M20" s="2"/>
      <c r="N20" s="2"/>
      <c r="O20" s="2"/>
      <c r="P20" s="2"/>
      <c r="Q20" s="2"/>
      <c r="R20" s="2"/>
      <c r="S20" s="48" t="s">
        <v>30</v>
      </c>
      <c r="T20" s="232"/>
      <c r="U20" s="2"/>
      <c r="V20" s="391"/>
      <c r="W20" s="391"/>
      <c r="X20" s="391"/>
      <c r="Y20" s="58"/>
      <c r="Z20" s="143"/>
      <c r="AA20" s="143" t="s">
        <v>172</v>
      </c>
      <c r="AB20" s="143" t="str">
        <f>IF(O21="","","("&amp;O21&amp;" km)")</f>
        <v/>
      </c>
      <c r="AC20" s="143"/>
      <c r="AD20" s="143" t="s">
        <v>173</v>
      </c>
      <c r="AE20" s="143"/>
      <c r="AF20" s="143"/>
      <c r="AG20" s="239"/>
      <c r="AH20" s="203" t="str">
        <f>IF(B72=TRUE,IF(AG20="",IF(B73=TRUE,O21*'Hinweise-allg.Eingaben'!F15,O21*'Hinweise-allg.Eingaben'!F13),AG20),"")</f>
        <v/>
      </c>
      <c r="AI20" s="143"/>
      <c r="AJ20" s="58"/>
      <c r="AK20" s="58"/>
      <c r="AL20" s="58"/>
      <c r="AM20" s="58"/>
      <c r="AN20" s="58"/>
      <c r="AO20" s="58"/>
      <c r="AP20" s="58"/>
      <c r="AQ20" s="58"/>
      <c r="AR20" s="58"/>
      <c r="AS20" s="58"/>
      <c r="AT20" s="58"/>
      <c r="AU20" s="58"/>
      <c r="AV20" s="58"/>
      <c r="AW20" s="58"/>
      <c r="AX20" s="58"/>
      <c r="AY20" s="58"/>
      <c r="AZ20" s="58"/>
      <c r="BA20" s="59" t="str">
        <f>IF(I18="","",I18)</f>
        <v/>
      </c>
      <c r="BB20" s="59" t="str">
        <f>IF(I18="","",IF(I19="",I18,I19))</f>
        <v/>
      </c>
      <c r="BC20" s="60">
        <f>I18+N18</f>
        <v>0</v>
      </c>
      <c r="BD20" s="60">
        <f>IF(I19="",I18,I19)+N19</f>
        <v>0</v>
      </c>
      <c r="BE20" s="62">
        <f>IF(BA20=BB20,1,0)</f>
        <v>1</v>
      </c>
      <c r="BF20" s="63">
        <f>IF(BA20=BB20,0,IF(AND(B70=1,J48=""),0,1))</f>
        <v>0</v>
      </c>
      <c r="BG20" s="62" t="str">
        <f>IF(I18="","",IF(AND(BB20=BA20+1,BF20=0,N18&gt;BG15,N19&lt;BG16),"ja","nein"))</f>
        <v/>
      </c>
      <c r="BH20" s="62" t="str">
        <f>IF(I18="","",IF(OR(BE20=1,BG20="ja"),BI18,BJ18))</f>
        <v/>
      </c>
      <c r="BI20" s="62">
        <f>IF(BH20=BI18,1,0)</f>
        <v>0</v>
      </c>
      <c r="BJ20" s="62">
        <f>IF(BH20=BJ18,1,0)</f>
        <v>0</v>
      </c>
      <c r="BK20" s="58"/>
      <c r="BL20" s="67">
        <f>BI20*IF(BB20=BA20,N19-N18,BD20-BC20)</f>
        <v>0</v>
      </c>
      <c r="BM20" s="70">
        <f>BJ20*(BL15-N18)</f>
        <v>0</v>
      </c>
      <c r="BN20" s="62">
        <f>IF(I18="",0,BJ20*(IF(N18=BM15,1,0)+(BB20-BA20)-1))</f>
        <v>0</v>
      </c>
      <c r="BO20" s="71">
        <f>BJ20*N19</f>
        <v>0</v>
      </c>
      <c r="BP20" s="58"/>
      <c r="BQ20" s="58" t="str">
        <f>IF(I18="","",IF(BD20-BC20=0,"",DAY(BD20-BC20)&amp;"Tg. "&amp;HOUR(BD20-BC20)&amp;"h "&amp;MINUTE(BD20-BC20)&amp;"min."))</f>
        <v/>
      </c>
      <c r="BS20" s="58"/>
    </row>
    <row r="21" spans="1:71" ht="24.95" customHeight="1" thickTop="1" x14ac:dyDescent="0.25">
      <c r="A21" s="2"/>
      <c r="B21" s="370" t="s">
        <v>25</v>
      </c>
      <c r="C21" s="364" t="s">
        <v>62</v>
      </c>
      <c r="D21" s="365"/>
      <c r="E21" s="365"/>
      <c r="F21" s="476"/>
      <c r="G21" s="309" t="s">
        <v>171</v>
      </c>
      <c r="H21" s="310"/>
      <c r="I21" s="310"/>
      <c r="J21" s="310"/>
      <c r="K21" s="310"/>
      <c r="L21" s="310"/>
      <c r="M21" s="310"/>
      <c r="N21" s="310"/>
      <c r="O21" s="231"/>
      <c r="P21" s="4" t="s">
        <v>10</v>
      </c>
      <c r="Q21" s="5"/>
      <c r="R21" s="2"/>
      <c r="S21" s="48" t="s">
        <v>31</v>
      </c>
      <c r="T21" s="209" t="str">
        <f>IF(T55=0,"",T55)</f>
        <v/>
      </c>
      <c r="U21" s="2"/>
      <c r="V21" s="58"/>
      <c r="W21" s="58"/>
      <c r="X21" s="58"/>
      <c r="Y21" s="58"/>
      <c r="Z21" s="143"/>
      <c r="AA21" s="143" t="s">
        <v>174</v>
      </c>
      <c r="AB21" s="143" t="str">
        <f>IF(O26="","","("&amp;O26&amp;" km)")</f>
        <v/>
      </c>
      <c r="AC21" s="143"/>
      <c r="AD21" s="143"/>
      <c r="AE21" s="143"/>
      <c r="AF21" s="143"/>
      <c r="AG21" s="240"/>
      <c r="AH21" s="203" t="str">
        <f>IF(B74=TRUE,IF(AG21="",O26*'Hinweise-allg.Eingaben'!F17,AG21),"")</f>
        <v/>
      </c>
      <c r="AI21" s="143"/>
      <c r="AJ21" s="58"/>
      <c r="AK21" s="58"/>
      <c r="AL21" s="58"/>
      <c r="AM21" s="58"/>
      <c r="AN21" s="58"/>
      <c r="AO21" s="58"/>
      <c r="AP21" s="58"/>
      <c r="AQ21" s="58"/>
      <c r="AR21" s="58"/>
      <c r="AS21" s="58"/>
      <c r="AT21" s="58"/>
      <c r="AU21" s="58"/>
      <c r="AV21" s="58"/>
      <c r="AW21" s="58"/>
      <c r="AX21" s="58"/>
      <c r="AY21" s="58"/>
      <c r="AZ21" s="58"/>
      <c r="BS21" s="58"/>
    </row>
    <row r="22" spans="1:71" ht="11.25" customHeight="1" x14ac:dyDescent="0.25">
      <c r="A22" s="2"/>
      <c r="B22" s="333"/>
      <c r="C22" s="477"/>
      <c r="D22" s="478"/>
      <c r="E22" s="478"/>
      <c r="F22" s="479"/>
      <c r="G22" s="360" t="s">
        <v>0</v>
      </c>
      <c r="H22" s="361"/>
      <c r="I22" s="10" t="s">
        <v>168</v>
      </c>
      <c r="J22" s="10"/>
      <c r="K22" s="10"/>
      <c r="L22" s="10"/>
      <c r="M22" s="10"/>
      <c r="N22" s="10"/>
      <c r="O22" s="10"/>
      <c r="P22" s="9"/>
      <c r="Q22" s="11"/>
      <c r="R22" s="2"/>
      <c r="S22" s="316" t="s">
        <v>32</v>
      </c>
      <c r="T22" s="321"/>
      <c r="U22" s="2"/>
      <c r="V22" s="58"/>
      <c r="W22" s="58"/>
      <c r="X22" s="58"/>
      <c r="Y22" s="58"/>
      <c r="Z22" s="143"/>
      <c r="AA22" s="143"/>
      <c r="AB22" s="143"/>
      <c r="AC22" s="143"/>
      <c r="AD22" s="143"/>
      <c r="AE22" s="143"/>
      <c r="AF22" s="143"/>
      <c r="AG22" s="203"/>
      <c r="AH22" s="203"/>
      <c r="AI22" s="143"/>
      <c r="AJ22" s="58"/>
      <c r="AK22" s="58"/>
      <c r="AL22" s="58"/>
      <c r="AM22" s="58"/>
      <c r="AN22" s="58"/>
      <c r="AO22" s="58"/>
      <c r="AP22" s="58"/>
      <c r="AQ22" s="58"/>
      <c r="AR22" s="58"/>
      <c r="AS22" s="58"/>
      <c r="AT22" s="58"/>
      <c r="AU22" s="58"/>
      <c r="AV22" s="58"/>
      <c r="AW22" s="58"/>
      <c r="AX22" s="58"/>
      <c r="AY22" s="58"/>
      <c r="AZ22" s="58"/>
      <c r="BS22" s="58"/>
    </row>
    <row r="23" spans="1:71" ht="15.95" customHeight="1" x14ac:dyDescent="0.25">
      <c r="A23" s="2"/>
      <c r="B23" s="333"/>
      <c r="C23" s="477"/>
      <c r="D23" s="478"/>
      <c r="E23" s="478"/>
      <c r="F23" s="479"/>
      <c r="G23" s="302"/>
      <c r="H23" s="302"/>
      <c r="I23" s="212" t="s">
        <v>19</v>
      </c>
      <c r="J23" s="323"/>
      <c r="K23" s="324"/>
      <c r="L23" s="324"/>
      <c r="M23" s="324"/>
      <c r="N23" s="212" t="s">
        <v>21</v>
      </c>
      <c r="O23" s="323"/>
      <c r="P23" s="387"/>
      <c r="Q23" s="13"/>
      <c r="R23" s="2"/>
      <c r="S23" s="317"/>
      <c r="T23" s="322"/>
      <c r="U23" s="2"/>
      <c r="V23" s="58"/>
      <c r="W23" s="58"/>
      <c r="X23" s="58"/>
      <c r="Y23" s="58"/>
      <c r="Z23" s="143"/>
      <c r="AA23" s="143" t="s">
        <v>175</v>
      </c>
      <c r="AB23" s="143"/>
      <c r="AC23" s="143"/>
      <c r="AD23" s="143"/>
      <c r="AE23" s="143"/>
      <c r="AF23" s="143"/>
      <c r="AG23" s="239"/>
      <c r="AH23" s="203" t="str">
        <f>IF(B75=TRUE,IF(AG23="",N29,AG23),"")</f>
        <v/>
      </c>
      <c r="AI23" s="143"/>
      <c r="AJ23" s="58"/>
      <c r="AK23" s="58"/>
      <c r="AL23" s="58"/>
      <c r="AM23" s="58"/>
      <c r="AN23" s="58"/>
      <c r="AO23" s="58"/>
      <c r="AP23" s="58"/>
      <c r="AQ23" s="58"/>
      <c r="AR23" s="58"/>
      <c r="AS23" s="58"/>
      <c r="AT23" s="58"/>
      <c r="AU23" s="58"/>
      <c r="AV23" s="58"/>
      <c r="AW23" s="58"/>
      <c r="AX23" s="58"/>
      <c r="AY23" s="58"/>
      <c r="AZ23" s="58"/>
      <c r="BF23" s="414" t="s">
        <v>139</v>
      </c>
      <c r="BG23" s="378"/>
      <c r="BH23" s="378"/>
      <c r="BI23" s="378"/>
      <c r="BJ23" s="378"/>
      <c r="BK23" s="378"/>
      <c r="BL23" s="378"/>
      <c r="BM23" s="378"/>
      <c r="BN23" s="378"/>
      <c r="BO23" s="378"/>
      <c r="BP23" s="378"/>
      <c r="BQ23" s="378"/>
      <c r="BS23" s="58"/>
    </row>
    <row r="24" spans="1:71" ht="20.100000000000001" customHeight="1" x14ac:dyDescent="0.25">
      <c r="A24" s="2"/>
      <c r="B24" s="333"/>
      <c r="C24" s="367"/>
      <c r="D24" s="368"/>
      <c r="E24" s="368"/>
      <c r="F24" s="480"/>
      <c r="G24" s="362"/>
      <c r="H24" s="362"/>
      <c r="I24" s="213" t="s">
        <v>20</v>
      </c>
      <c r="J24" s="323"/>
      <c r="K24" s="324"/>
      <c r="L24" s="324"/>
      <c r="M24" s="324"/>
      <c r="N24" s="213" t="s">
        <v>22</v>
      </c>
      <c r="O24" s="318"/>
      <c r="P24" s="481"/>
      <c r="Q24" s="14"/>
      <c r="R24" s="2"/>
      <c r="S24" s="316" t="s">
        <v>33</v>
      </c>
      <c r="T24" s="321"/>
      <c r="U24" s="2"/>
      <c r="V24" s="58"/>
      <c r="W24" s="58"/>
      <c r="X24" s="58"/>
      <c r="Y24" s="58"/>
      <c r="Z24" s="143"/>
      <c r="AA24" s="143"/>
      <c r="AB24" s="143"/>
      <c r="AC24" s="143"/>
      <c r="AD24" s="143"/>
      <c r="AE24" s="143"/>
      <c r="AF24" s="143"/>
      <c r="AG24" s="143"/>
      <c r="AH24" s="203"/>
      <c r="AI24" s="143"/>
      <c r="AJ24" s="58"/>
      <c r="AK24" s="58"/>
      <c r="AL24" s="58"/>
      <c r="AM24" s="58"/>
      <c r="AN24" s="58"/>
      <c r="AO24" s="58"/>
      <c r="AP24" s="58"/>
      <c r="AQ24" s="58"/>
      <c r="AR24" s="58"/>
      <c r="AS24" s="58"/>
      <c r="AT24" s="58"/>
      <c r="AU24" s="58"/>
      <c r="AV24" s="58"/>
      <c r="AW24" s="58"/>
      <c r="AX24" s="58"/>
      <c r="AY24" s="58"/>
      <c r="AZ24" s="58"/>
      <c r="BA24" s="411" t="s">
        <v>103</v>
      </c>
      <c r="BB24" s="413" t="s">
        <v>107</v>
      </c>
      <c r="BC24" s="378"/>
      <c r="BD24" s="378"/>
      <c r="BE24" s="379"/>
      <c r="BF24" s="74" t="s">
        <v>95</v>
      </c>
      <c r="BG24" s="75" t="s">
        <v>95</v>
      </c>
      <c r="BH24" s="76" t="s">
        <v>95</v>
      </c>
      <c r="BI24" s="75" t="s">
        <v>104</v>
      </c>
      <c r="BJ24" s="75" t="s">
        <v>104</v>
      </c>
      <c r="BK24" s="75" t="s">
        <v>104</v>
      </c>
      <c r="BL24" s="74" t="s">
        <v>138</v>
      </c>
      <c r="BM24" s="75" t="s">
        <v>138</v>
      </c>
      <c r="BN24" s="76" t="s">
        <v>138</v>
      </c>
      <c r="BO24" s="75" t="s">
        <v>106</v>
      </c>
      <c r="BP24" s="75" t="s">
        <v>106</v>
      </c>
      <c r="BQ24" s="75" t="s">
        <v>106</v>
      </c>
      <c r="BS24" s="58"/>
    </row>
    <row r="25" spans="1:71" ht="3" customHeight="1" x14ac:dyDescent="0.25">
      <c r="A25" s="2"/>
      <c r="B25" s="333"/>
      <c r="C25" s="191"/>
      <c r="D25" s="191"/>
      <c r="E25" s="191"/>
      <c r="F25" s="191"/>
      <c r="G25" s="191"/>
      <c r="H25" s="191"/>
      <c r="I25" s="191"/>
      <c r="J25" s="191"/>
      <c r="K25" s="191"/>
      <c r="L25" s="191"/>
      <c r="M25" s="191"/>
      <c r="N25" s="191"/>
      <c r="O25" s="191"/>
      <c r="P25" s="191"/>
      <c r="Q25" s="191"/>
      <c r="R25" s="2"/>
      <c r="S25" s="388"/>
      <c r="T25" s="389"/>
      <c r="U25" s="2"/>
      <c r="V25" s="58"/>
      <c r="W25" s="58"/>
      <c r="X25" s="58"/>
      <c r="Y25" s="58"/>
      <c r="Z25" s="143"/>
      <c r="AA25" s="143"/>
      <c r="AB25" s="143"/>
      <c r="AC25" s="143"/>
      <c r="AD25" s="143"/>
      <c r="AE25" s="143"/>
      <c r="AF25" s="143"/>
      <c r="AG25" s="143"/>
      <c r="AH25" s="203"/>
      <c r="AI25" s="143"/>
      <c r="AJ25" s="58"/>
      <c r="AK25" s="58"/>
      <c r="AL25" s="58"/>
      <c r="AM25" s="58"/>
      <c r="AN25" s="58"/>
      <c r="AO25" s="58"/>
      <c r="AP25" s="58"/>
      <c r="AQ25" s="58"/>
      <c r="AR25" s="58"/>
      <c r="AS25" s="58"/>
      <c r="AT25" s="58"/>
      <c r="AU25" s="58"/>
      <c r="AV25" s="58"/>
      <c r="AW25" s="58"/>
      <c r="AX25" s="58"/>
      <c r="AY25" s="58"/>
      <c r="AZ25" s="58"/>
      <c r="BA25" s="411"/>
      <c r="BB25" s="181"/>
      <c r="BC25" s="182"/>
      <c r="BD25" s="182"/>
      <c r="BE25" s="183"/>
      <c r="BF25" s="74"/>
      <c r="BG25" s="75"/>
      <c r="BH25" s="76"/>
      <c r="BI25" s="75"/>
      <c r="BJ25" s="75"/>
      <c r="BK25" s="75"/>
      <c r="BL25" s="74"/>
      <c r="BM25" s="75"/>
      <c r="BN25" s="76"/>
      <c r="BO25" s="75"/>
      <c r="BP25" s="75"/>
      <c r="BQ25" s="75"/>
      <c r="BS25" s="58"/>
    </row>
    <row r="26" spans="1:71" ht="20.100000000000001" customHeight="1" x14ac:dyDescent="0.25">
      <c r="A26" s="2"/>
      <c r="B26" s="333"/>
      <c r="C26" s="3" t="s">
        <v>169</v>
      </c>
      <c r="D26" s="192"/>
      <c r="E26" s="193"/>
      <c r="F26" s="194"/>
      <c r="G26" s="309" t="s">
        <v>170</v>
      </c>
      <c r="H26" s="363"/>
      <c r="I26" s="363"/>
      <c r="J26" s="363"/>
      <c r="K26" s="363"/>
      <c r="L26" s="363"/>
      <c r="M26" s="363"/>
      <c r="N26" s="363"/>
      <c r="O26" s="231"/>
      <c r="P26" s="4" t="s">
        <v>10</v>
      </c>
      <c r="Q26" s="5"/>
      <c r="R26" s="2"/>
      <c r="S26" s="316" t="s">
        <v>34</v>
      </c>
      <c r="T26" s="321"/>
      <c r="U26" s="2"/>
      <c r="V26" s="58"/>
      <c r="W26" s="58"/>
      <c r="X26" s="58"/>
      <c r="Y26" s="58"/>
      <c r="Z26" s="143"/>
      <c r="AA26" s="143" t="s">
        <v>176</v>
      </c>
      <c r="AB26" s="143"/>
      <c r="AC26" s="143"/>
      <c r="AD26" s="143"/>
      <c r="AE26" s="143"/>
      <c r="AF26" s="143"/>
      <c r="AG26" s="143"/>
      <c r="AH26" s="239"/>
      <c r="AI26" s="143"/>
      <c r="AJ26" s="58"/>
      <c r="AK26" s="58"/>
      <c r="AL26" s="58"/>
      <c r="AM26" s="58"/>
      <c r="AN26" s="58"/>
      <c r="AO26" s="58"/>
      <c r="AP26" s="58"/>
      <c r="AQ26" s="58"/>
      <c r="AR26" s="58"/>
      <c r="AS26" s="58"/>
      <c r="AT26" s="58"/>
      <c r="AU26" s="58"/>
      <c r="AV26" s="58"/>
      <c r="AW26" s="58"/>
      <c r="AX26" s="58"/>
      <c r="AY26" s="58"/>
      <c r="AZ26" s="58"/>
      <c r="BA26" s="412"/>
      <c r="BB26" s="74" t="s">
        <v>95</v>
      </c>
      <c r="BC26" s="131" t="s">
        <v>104</v>
      </c>
      <c r="BD26" s="75" t="s">
        <v>105</v>
      </c>
      <c r="BE26" s="76" t="s">
        <v>106</v>
      </c>
      <c r="BF26" s="74" t="s">
        <v>120</v>
      </c>
      <c r="BG26" s="75" t="s">
        <v>121</v>
      </c>
      <c r="BH26" s="76" t="s">
        <v>122</v>
      </c>
      <c r="BI26" s="75" t="s">
        <v>120</v>
      </c>
      <c r="BJ26" s="75" t="s">
        <v>121</v>
      </c>
      <c r="BK26" s="75" t="s">
        <v>122</v>
      </c>
      <c r="BL26" s="74" t="s">
        <v>120</v>
      </c>
      <c r="BM26" s="75" t="s">
        <v>121</v>
      </c>
      <c r="BN26" s="76" t="s">
        <v>122</v>
      </c>
      <c r="BO26" s="75" t="s">
        <v>120</v>
      </c>
      <c r="BP26" s="75" t="s">
        <v>121</v>
      </c>
      <c r="BQ26" s="75" t="s">
        <v>122</v>
      </c>
      <c r="BS26" s="58"/>
    </row>
    <row r="27" spans="1:71" ht="3" customHeight="1" x14ac:dyDescent="0.25">
      <c r="A27" s="2"/>
      <c r="B27" s="333"/>
      <c r="C27" s="180"/>
      <c r="D27" s="180"/>
      <c r="E27" s="180"/>
      <c r="F27" s="180"/>
      <c r="G27" s="180"/>
      <c r="H27" s="180"/>
      <c r="I27" s="180"/>
      <c r="J27" s="180"/>
      <c r="K27" s="180"/>
      <c r="L27" s="180"/>
      <c r="M27" s="180"/>
      <c r="N27" s="180"/>
      <c r="O27" s="180"/>
      <c r="P27" s="180"/>
      <c r="Q27" s="180"/>
      <c r="R27" s="2"/>
      <c r="S27" s="388"/>
      <c r="T27" s="389"/>
      <c r="U27" s="2"/>
      <c r="V27" s="58"/>
      <c r="W27" s="58"/>
      <c r="X27" s="58"/>
      <c r="Y27" s="58"/>
      <c r="Z27" s="143"/>
      <c r="AA27" s="143"/>
      <c r="AB27" s="143"/>
      <c r="AC27" s="143"/>
      <c r="AD27" s="143"/>
      <c r="AE27" s="143"/>
      <c r="AF27" s="143"/>
      <c r="AG27" s="143"/>
      <c r="AH27" s="203"/>
      <c r="AI27" s="143"/>
      <c r="AJ27" s="58"/>
      <c r="AK27" s="58"/>
      <c r="AL27" s="58"/>
      <c r="AM27" s="58"/>
      <c r="AN27" s="58"/>
      <c r="AO27" s="58"/>
      <c r="AP27" s="58"/>
      <c r="AQ27" s="58"/>
      <c r="AR27" s="58"/>
      <c r="AS27" s="58"/>
      <c r="AT27" s="58"/>
      <c r="AU27" s="58"/>
      <c r="AV27" s="58"/>
      <c r="AW27" s="58"/>
      <c r="AX27" s="58"/>
      <c r="AY27" s="58"/>
      <c r="AZ27" s="58"/>
      <c r="BA27" s="62">
        <f>IF(B69=TRUE,1,0)</f>
        <v>0</v>
      </c>
      <c r="BB27" s="129">
        <f>IF($BA$27=0,0,IF($BC$20&gt;$BD$20,0,IF(BL20=$BL$15,'Hinweise-allg.Eingaben'!$S$6,IF(BL20&gt;$BB$14,'Hinweise-allg.Eingaben'!$S$5,IF(BL20&gt;$BB$15,'Hinweise-allg.Eingaben'!$S$4,0)))))</f>
        <v>0</v>
      </c>
      <c r="BC27" s="132">
        <f>IF($BA$27=0,0,IF($BC$20&gt;$BD$20,0,IF(BM20=$BL$15,'Hinweise-allg.Eingaben'!$S$6,IF(BM20&gt;$BB$14,'Hinweise-allg.Eingaben'!$S$5,IF(BM20&gt;$BB$15,'Hinweise-allg.Eingaben'!$S$4,0)))))</f>
        <v>0</v>
      </c>
      <c r="BD27" s="130">
        <f>IF(BA27=0,0,IF(BC20&gt;BD20,0,BN20*'Hinweise-allg.Eingaben'!S6))</f>
        <v>0</v>
      </c>
      <c r="BE27" s="128">
        <f>IF($BA$27=0,0,IF($BC$20&gt;$BD$20,0,IF(BO20=$BL$15,'Hinweise-allg.Eingaben'!$S$6,IF(BO20&gt;$BB$14,'Hinweise-allg.Eingaben'!$S$5,IF(BO20&gt;$BB$15,'Hinweise-allg.Eingaben'!$S$4,0)))))</f>
        <v>0</v>
      </c>
      <c r="BF27" s="133">
        <f>IF(I18="",0,BI20*IF(BG20="ja",MAX(L41,P41),IF(L41="",0,L41)))</f>
        <v>0</v>
      </c>
      <c r="BG27" s="62">
        <f>$BI$20*IF(L42="",0,L42)</f>
        <v>0</v>
      </c>
      <c r="BH27" s="65">
        <f>$BI$20*IF(L43="",0,L43)</f>
        <v>0</v>
      </c>
      <c r="BI27" s="62">
        <f>$BJ$20*IF(L41="",0,L41)</f>
        <v>0</v>
      </c>
      <c r="BJ27" s="62">
        <f>$BJ$20*IF(L42="",0,L42)</f>
        <v>0</v>
      </c>
      <c r="BK27" s="62">
        <f>$BJ$20*IF(L43="",0,L43)</f>
        <v>0</v>
      </c>
      <c r="BL27" s="133">
        <f>$BJ$20*IF(N41="",0,N41)</f>
        <v>0</v>
      </c>
      <c r="BM27" s="62">
        <f>$BJ$20*IF(N42="",0,N42)</f>
        <v>0</v>
      </c>
      <c r="BN27" s="65">
        <f>$BJ$20*IF(N43="",0,N43)</f>
        <v>0</v>
      </c>
      <c r="BO27" s="62">
        <f>$BJ$20*IF(P41="",0,P41)</f>
        <v>0</v>
      </c>
      <c r="BP27" s="62">
        <f>$BJ$20*IF(P42="",0,P42)</f>
        <v>0</v>
      </c>
      <c r="BQ27" s="62">
        <f>$BJ$20*IF(P43="",0,P43)</f>
        <v>0</v>
      </c>
      <c r="BS27" s="58"/>
    </row>
    <row r="28" spans="1:71" ht="20.100000000000001" customHeight="1" x14ac:dyDescent="0.25">
      <c r="A28" s="2"/>
      <c r="B28" s="333"/>
      <c r="C28" s="364" t="s">
        <v>27</v>
      </c>
      <c r="D28" s="365"/>
      <c r="E28" s="365"/>
      <c r="F28" s="366"/>
      <c r="G28" s="4" t="s">
        <v>11</v>
      </c>
      <c r="H28" s="4"/>
      <c r="I28" s="4"/>
      <c r="J28" s="4"/>
      <c r="K28" s="4"/>
      <c r="L28" s="4"/>
      <c r="M28" s="277"/>
      <c r="N28" s="278"/>
      <c r="O28" s="278"/>
      <c r="P28" s="278"/>
      <c r="Q28" s="5"/>
      <c r="R28" s="2"/>
      <c r="S28" s="316" t="s">
        <v>35</v>
      </c>
      <c r="T28" s="393"/>
      <c r="U28" s="2"/>
      <c r="V28" s="218"/>
      <c r="W28" s="58"/>
      <c r="X28" s="58"/>
      <c r="Y28" s="58"/>
      <c r="Z28" s="143"/>
      <c r="AA28" s="143" t="s">
        <v>183</v>
      </c>
      <c r="AB28" s="143"/>
      <c r="AC28" s="143"/>
      <c r="AD28" s="143"/>
      <c r="AE28" s="143"/>
      <c r="AF28" s="143"/>
      <c r="AG28" s="143"/>
      <c r="AH28" s="239"/>
      <c r="AI28" s="143"/>
      <c r="AJ28" s="58"/>
      <c r="AK28" s="58"/>
      <c r="AL28" s="58"/>
      <c r="AM28" s="58"/>
      <c r="AN28" s="58"/>
      <c r="AO28" s="58"/>
      <c r="AP28" s="58"/>
      <c r="AQ28" s="58"/>
      <c r="AR28" s="58"/>
      <c r="AS28" s="58"/>
      <c r="AT28" s="58"/>
      <c r="AU28" s="58"/>
      <c r="AV28" s="58"/>
      <c r="AW28" s="58"/>
      <c r="AX28" s="58"/>
      <c r="AY28" s="58"/>
      <c r="AZ28" s="58"/>
      <c r="BS28" s="58"/>
    </row>
    <row r="29" spans="1:71" ht="20.100000000000001" customHeight="1" thickBot="1" x14ac:dyDescent="0.3">
      <c r="A29" s="2"/>
      <c r="B29" s="333"/>
      <c r="C29" s="367"/>
      <c r="D29" s="368"/>
      <c r="E29" s="368"/>
      <c r="F29" s="369"/>
      <c r="G29" s="309" t="s">
        <v>17</v>
      </c>
      <c r="H29" s="310"/>
      <c r="I29" s="310"/>
      <c r="J29" s="310"/>
      <c r="K29" s="310"/>
      <c r="L29" s="310"/>
      <c r="M29" s="12"/>
      <c r="N29" s="486"/>
      <c r="O29" s="487"/>
      <c r="P29" s="4" t="s">
        <v>44</v>
      </c>
      <c r="Q29" s="19"/>
      <c r="R29" s="2"/>
      <c r="S29" s="392"/>
      <c r="T29" s="394"/>
      <c r="U29" s="2"/>
      <c r="V29" s="58"/>
      <c r="W29" s="58"/>
      <c r="X29" s="58"/>
      <c r="Y29" s="58"/>
      <c r="Z29" s="143"/>
      <c r="AA29" s="143"/>
      <c r="AB29" s="143"/>
      <c r="AC29" s="143"/>
      <c r="AD29" s="143"/>
      <c r="AE29" s="143"/>
      <c r="AF29" s="143"/>
      <c r="AG29" s="143"/>
      <c r="AH29" s="143"/>
      <c r="AI29" s="143"/>
      <c r="AJ29" s="58"/>
      <c r="AK29" s="58"/>
      <c r="AL29" s="58"/>
      <c r="AM29" s="58"/>
      <c r="AN29" s="58"/>
      <c r="AO29" s="58"/>
      <c r="AP29" s="58"/>
      <c r="AQ29" s="58"/>
      <c r="AR29" s="58"/>
      <c r="AS29" s="58"/>
      <c r="AT29" s="58"/>
      <c r="AU29" s="58"/>
      <c r="AV29" s="58"/>
      <c r="AW29" s="58"/>
      <c r="AX29" s="58"/>
      <c r="AY29" s="58"/>
      <c r="AZ29" s="58"/>
      <c r="BS29" s="58"/>
    </row>
    <row r="30" spans="1:71" ht="9.9499999999999993" customHeight="1" thickBot="1" x14ac:dyDescent="0.3">
      <c r="A30" s="2"/>
      <c r="B30" s="2"/>
      <c r="C30" s="2"/>
      <c r="D30" s="2"/>
      <c r="E30" s="2"/>
      <c r="F30" s="2"/>
      <c r="G30" s="2"/>
      <c r="H30" s="2"/>
      <c r="I30" s="2"/>
      <c r="J30" s="2"/>
      <c r="K30" s="2"/>
      <c r="L30" s="2"/>
      <c r="M30" s="2"/>
      <c r="N30" s="2"/>
      <c r="O30" s="2"/>
      <c r="P30" s="2"/>
      <c r="Q30" s="2"/>
      <c r="R30" s="2"/>
      <c r="S30" s="50"/>
      <c r="T30" s="50"/>
      <c r="U30" s="2"/>
      <c r="V30" s="58"/>
      <c r="W30" s="58"/>
      <c r="X30" s="58"/>
      <c r="Y30" s="58"/>
      <c r="Z30" s="143"/>
      <c r="AA30" s="143"/>
      <c r="AB30" s="143"/>
      <c r="AC30" s="143"/>
      <c r="AD30" s="143"/>
      <c r="AE30" s="143"/>
      <c r="AF30" s="143"/>
      <c r="AG30" s="143"/>
      <c r="AH30" s="143"/>
      <c r="AI30" s="143"/>
      <c r="AJ30" s="58"/>
      <c r="AK30" s="58"/>
      <c r="AL30" s="58"/>
      <c r="AM30" s="58"/>
      <c r="AN30" s="58"/>
      <c r="AO30" s="58"/>
      <c r="AP30" s="58"/>
      <c r="AQ30" s="58"/>
      <c r="AR30" s="58"/>
      <c r="AS30" s="58"/>
      <c r="AT30" s="58"/>
      <c r="AU30" s="58"/>
      <c r="AV30" s="58"/>
      <c r="AW30" s="58"/>
      <c r="AX30" s="58"/>
      <c r="AY30" s="58"/>
      <c r="AZ30" s="58"/>
      <c r="BS30" s="58"/>
    </row>
    <row r="31" spans="1:71" ht="9.9499999999999993" hidden="1" customHeight="1" x14ac:dyDescent="0.25">
      <c r="A31" s="2"/>
      <c r="B31" s="2"/>
      <c r="C31" s="2"/>
      <c r="D31" s="2"/>
      <c r="E31" s="2"/>
      <c r="F31" s="2"/>
      <c r="G31" s="2"/>
      <c r="H31" s="2"/>
      <c r="I31" s="2"/>
      <c r="J31" s="2"/>
      <c r="K31" s="2"/>
      <c r="L31" s="2"/>
      <c r="M31" s="2"/>
      <c r="N31" s="2"/>
      <c r="O31" s="2"/>
      <c r="P31" s="2"/>
      <c r="Q31" s="2"/>
      <c r="R31" s="2"/>
      <c r="S31" s="2"/>
      <c r="T31" s="2"/>
      <c r="U31" s="2"/>
      <c r="V31" s="58"/>
      <c r="W31" s="58"/>
      <c r="X31" s="58"/>
      <c r="Y31" s="58"/>
      <c r="Z31" s="143"/>
      <c r="AA31" s="143"/>
      <c r="AB31" s="143"/>
      <c r="AC31" s="143"/>
      <c r="AD31" s="143"/>
      <c r="AE31" s="143"/>
      <c r="AF31" s="143"/>
      <c r="AG31" s="143"/>
      <c r="AH31" s="143"/>
      <c r="AI31" s="143"/>
      <c r="AJ31" s="58"/>
      <c r="AK31" s="58"/>
      <c r="AL31" s="58"/>
      <c r="AM31" s="58"/>
      <c r="AN31" s="58"/>
      <c r="AO31" s="58"/>
      <c r="AP31" s="58"/>
      <c r="AQ31" s="58"/>
      <c r="AR31" s="58"/>
      <c r="AS31" s="58"/>
      <c r="AT31" s="58"/>
      <c r="AU31" s="58"/>
      <c r="AV31" s="58"/>
      <c r="AW31" s="58"/>
      <c r="AX31" s="58"/>
      <c r="AY31" s="58"/>
      <c r="AZ31" s="58"/>
      <c r="BS31" s="58"/>
    </row>
    <row r="32" spans="1:71" ht="20.100000000000001" hidden="1" customHeight="1" thickBot="1" x14ac:dyDescent="0.3">
      <c r="A32" s="2"/>
      <c r="B32" s="2"/>
      <c r="C32" s="2"/>
      <c r="D32" s="2"/>
      <c r="E32" s="2"/>
      <c r="F32" s="2"/>
      <c r="G32" s="2"/>
      <c r="H32" s="2"/>
      <c r="I32" s="2"/>
      <c r="J32" s="2"/>
      <c r="K32" s="2"/>
      <c r="L32" s="2"/>
      <c r="M32" s="2"/>
      <c r="N32" s="2"/>
      <c r="O32" s="2"/>
      <c r="P32" s="2"/>
      <c r="Q32" s="2"/>
      <c r="R32" s="2"/>
      <c r="S32" s="2"/>
      <c r="T32" s="2"/>
      <c r="U32" s="2"/>
      <c r="V32" s="58"/>
      <c r="W32" s="58"/>
      <c r="X32" s="58"/>
      <c r="Y32" s="58"/>
      <c r="Z32" s="143"/>
      <c r="AA32" s="143"/>
      <c r="AB32" s="143"/>
      <c r="AC32" s="143"/>
      <c r="AD32" s="143"/>
      <c r="AE32" s="143"/>
      <c r="AF32" s="143"/>
      <c r="AG32" s="143"/>
      <c r="AH32" s="143"/>
      <c r="AI32" s="143"/>
      <c r="AJ32" s="58"/>
      <c r="AK32" s="58"/>
      <c r="AL32" s="58"/>
      <c r="AM32" s="58"/>
      <c r="AN32" s="58"/>
      <c r="AO32" s="58"/>
      <c r="AP32" s="58"/>
      <c r="AQ32" s="58"/>
      <c r="AR32" s="58"/>
      <c r="AS32" s="58"/>
      <c r="AT32" s="58"/>
      <c r="AU32" s="58"/>
      <c r="AV32" s="58"/>
      <c r="AW32" s="58"/>
      <c r="AX32" s="58"/>
      <c r="AY32" s="58"/>
      <c r="AZ32" s="58"/>
      <c r="BS32" s="58"/>
    </row>
    <row r="33" spans="1:71" ht="12.75" customHeight="1" x14ac:dyDescent="0.25">
      <c r="A33" s="2"/>
      <c r="B33" s="2"/>
      <c r="C33" s="2"/>
      <c r="D33" s="2"/>
      <c r="E33" s="2"/>
      <c r="F33" s="2"/>
      <c r="G33" s="2"/>
      <c r="H33" s="2"/>
      <c r="I33" s="2"/>
      <c r="J33" s="2"/>
      <c r="K33" s="2"/>
      <c r="L33" s="2"/>
      <c r="M33" s="2"/>
      <c r="N33" s="2"/>
      <c r="O33" s="2"/>
      <c r="P33" s="2"/>
      <c r="Q33" s="2"/>
      <c r="R33" s="2"/>
      <c r="S33" s="195" t="s">
        <v>25</v>
      </c>
      <c r="T33" s="196"/>
      <c r="U33" s="2"/>
      <c r="V33" s="465" t="str">
        <f>IF(B69=TRUE,"","Achtung:")</f>
        <v>Achtung:</v>
      </c>
      <c r="W33" s="58"/>
      <c r="X33" s="58"/>
      <c r="Y33" s="58"/>
      <c r="Z33" s="143"/>
      <c r="AA33" s="143"/>
      <c r="AB33" s="143"/>
      <c r="AC33" s="143"/>
      <c r="AD33" s="143"/>
      <c r="AE33" s="143"/>
      <c r="AF33" s="143"/>
      <c r="AG33" s="143"/>
      <c r="AH33" s="143"/>
      <c r="AI33" s="143"/>
      <c r="AJ33" s="58"/>
      <c r="AK33" s="58"/>
      <c r="AL33" s="58"/>
      <c r="AM33" s="58"/>
      <c r="AN33" s="58"/>
      <c r="AO33" s="58"/>
      <c r="AP33" s="58"/>
      <c r="AQ33" s="58"/>
      <c r="AR33" s="58"/>
      <c r="AS33" s="58"/>
      <c r="AT33" s="58"/>
      <c r="AU33" s="58"/>
      <c r="AV33" s="58"/>
      <c r="AW33" s="58"/>
      <c r="AX33" s="58"/>
      <c r="AY33" s="58"/>
      <c r="AZ33" s="58"/>
      <c r="BS33" s="58"/>
    </row>
    <row r="34" spans="1:71" ht="3.95" customHeight="1" x14ac:dyDescent="0.25">
      <c r="A34" s="2"/>
      <c r="B34" s="474" t="str">
        <f>IF(B69=TRUE,"","!")</f>
        <v>!</v>
      </c>
      <c r="C34" s="8"/>
      <c r="D34" s="9"/>
      <c r="E34" s="9"/>
      <c r="F34" s="339" t="s">
        <v>12</v>
      </c>
      <c r="G34" s="482"/>
      <c r="H34" s="482"/>
      <c r="I34" s="482"/>
      <c r="J34" s="482"/>
      <c r="K34" s="482"/>
      <c r="L34" s="482"/>
      <c r="M34" s="482"/>
      <c r="N34" s="482"/>
      <c r="O34" s="482"/>
      <c r="P34" s="482"/>
      <c r="Q34" s="483"/>
      <c r="R34" s="2"/>
      <c r="S34" s="173"/>
      <c r="T34" s="174"/>
      <c r="U34" s="2"/>
      <c r="V34" s="466"/>
      <c r="W34" s="58"/>
      <c r="X34" s="58"/>
      <c r="Y34" s="58"/>
      <c r="Z34" s="143"/>
      <c r="AA34" s="467" t="s">
        <v>148</v>
      </c>
      <c r="AB34" s="468"/>
      <c r="AC34" s="468"/>
      <c r="AD34" s="468"/>
      <c r="AE34" s="143"/>
      <c r="AF34" s="143"/>
      <c r="AG34" s="143"/>
      <c r="AH34" s="143"/>
      <c r="AI34" s="143"/>
      <c r="AJ34" s="58"/>
      <c r="AK34" s="58"/>
      <c r="AL34" s="58"/>
      <c r="AM34" s="58"/>
      <c r="AN34" s="58"/>
      <c r="AO34" s="58"/>
      <c r="AP34" s="58"/>
      <c r="AQ34" s="58"/>
      <c r="AR34" s="58"/>
      <c r="AS34" s="58"/>
      <c r="AT34" s="58"/>
      <c r="AU34" s="58"/>
      <c r="AV34" s="58"/>
      <c r="AW34" s="58"/>
      <c r="AX34" s="58"/>
      <c r="AY34" s="58"/>
      <c r="AZ34" s="58"/>
      <c r="BS34" s="58"/>
    </row>
    <row r="35" spans="1:71" ht="15" customHeight="1" x14ac:dyDescent="0.25">
      <c r="A35" s="2"/>
      <c r="B35" s="475"/>
      <c r="C35" s="177"/>
      <c r="D35" s="12"/>
      <c r="E35" s="178"/>
      <c r="F35" s="484"/>
      <c r="G35" s="484"/>
      <c r="H35" s="484"/>
      <c r="I35" s="484"/>
      <c r="J35" s="484"/>
      <c r="K35" s="484"/>
      <c r="L35" s="484"/>
      <c r="M35" s="484"/>
      <c r="N35" s="484"/>
      <c r="O35" s="484"/>
      <c r="P35" s="484"/>
      <c r="Q35" s="485"/>
      <c r="R35" s="2"/>
      <c r="S35" s="201" t="s">
        <v>177</v>
      </c>
      <c r="T35" s="207" t="str">
        <f>IF(B72=TRUE,AH20,"")</f>
        <v/>
      </c>
      <c r="U35" s="2"/>
      <c r="V35" s="463" t="str">
        <f>IF(B69=TRUE,"","Gemäß Ihren Angaben wird nicht überprüft, ob Ihnen Tage- bzw. Übernachtungs-geld gewährt werden kann
(dies ist z.B. sinnvoll bei Reisen nach Obermarchtal).")</f>
        <v>Gemäß Ihren Angaben wird nicht überprüft, ob Ihnen Tage- bzw. Übernachtungs-geld gewährt werden kann
(dies ist z.B. sinnvoll bei Reisen nach Obermarchtal).</v>
      </c>
      <c r="W35" s="464"/>
      <c r="X35" s="473" t="str">
        <f>IF(B69=TRUE,"","!")</f>
        <v>!</v>
      </c>
      <c r="Y35" s="58"/>
      <c r="Z35" s="143"/>
      <c r="AA35" s="469"/>
      <c r="AB35" s="468"/>
      <c r="AC35" s="468"/>
      <c r="AD35" s="468"/>
      <c r="AE35" s="143"/>
      <c r="AF35" s="143"/>
      <c r="AG35" s="143"/>
      <c r="AH35" s="143"/>
      <c r="AI35" s="143"/>
      <c r="AJ35" s="58"/>
      <c r="AK35" s="58"/>
      <c r="AL35" s="58"/>
      <c r="AM35" s="58"/>
      <c r="AN35" s="58"/>
      <c r="AO35" s="58"/>
      <c r="AP35" s="58"/>
      <c r="AQ35" s="58"/>
      <c r="AR35" s="58"/>
      <c r="AS35" s="58"/>
      <c r="AT35" s="58"/>
      <c r="AU35" s="58"/>
      <c r="AV35" s="58"/>
      <c r="AW35" s="58"/>
      <c r="AX35" s="58"/>
      <c r="AY35" s="58"/>
      <c r="AZ35" s="58"/>
      <c r="BF35" s="414" t="s">
        <v>140</v>
      </c>
      <c r="BG35" s="378"/>
      <c r="BH35" s="378"/>
      <c r="BI35" s="378"/>
      <c r="BJ35" s="378"/>
      <c r="BK35" s="378"/>
      <c r="BL35" s="378"/>
      <c r="BM35" s="378"/>
      <c r="BN35" s="378"/>
      <c r="BO35" s="378"/>
      <c r="BP35" s="378"/>
      <c r="BQ35" s="378"/>
      <c r="BS35" s="58"/>
    </row>
    <row r="36" spans="1:71" ht="3.95" customHeight="1" x14ac:dyDescent="0.25">
      <c r="A36" s="2"/>
      <c r="B36" s="475"/>
      <c r="C36" s="179"/>
      <c r="D36" s="9"/>
      <c r="E36" s="179"/>
      <c r="F36" s="179"/>
      <c r="G36" s="179"/>
      <c r="H36" s="179"/>
      <c r="I36" s="179"/>
      <c r="J36" s="179"/>
      <c r="K36" s="179"/>
      <c r="L36" s="179"/>
      <c r="M36" s="179"/>
      <c r="N36" s="179"/>
      <c r="O36" s="179"/>
      <c r="P36" s="179"/>
      <c r="Q36" s="179"/>
      <c r="R36" s="2"/>
      <c r="S36" s="201"/>
      <c r="T36" s="174"/>
      <c r="U36" s="2"/>
      <c r="V36" s="464"/>
      <c r="W36" s="464"/>
      <c r="X36" s="473"/>
      <c r="Y36" s="58"/>
      <c r="Z36" s="143"/>
      <c r="AA36" s="143"/>
      <c r="AB36" s="143"/>
      <c r="AC36" s="143"/>
      <c r="AD36" s="143"/>
      <c r="AE36" s="143"/>
      <c r="AF36" s="143"/>
      <c r="AG36" s="143"/>
      <c r="AH36" s="143"/>
      <c r="AI36" s="143"/>
      <c r="AJ36" s="58"/>
      <c r="AK36" s="58"/>
      <c r="AL36" s="58"/>
      <c r="AM36" s="58"/>
      <c r="AN36" s="58"/>
      <c r="AO36" s="58"/>
      <c r="AP36" s="58"/>
      <c r="AQ36" s="58"/>
      <c r="AR36" s="58"/>
      <c r="AS36" s="58"/>
      <c r="AT36" s="58"/>
      <c r="AU36" s="58"/>
      <c r="AV36" s="58"/>
      <c r="AW36" s="58"/>
      <c r="AX36" s="58"/>
      <c r="AY36" s="58"/>
      <c r="AZ36" s="58"/>
      <c r="BF36" s="415"/>
      <c r="BG36" s="415"/>
      <c r="BH36" s="415"/>
      <c r="BI36" s="415"/>
      <c r="BJ36" s="415"/>
      <c r="BK36" s="415"/>
      <c r="BL36" s="415"/>
      <c r="BM36" s="415"/>
      <c r="BN36" s="415"/>
      <c r="BO36" s="415"/>
      <c r="BP36" s="415"/>
      <c r="BQ36" s="415"/>
      <c r="BS36" s="58"/>
    </row>
    <row r="37" spans="1:71" ht="15" customHeight="1" x14ac:dyDescent="0.25">
      <c r="A37" s="2"/>
      <c r="B37" s="353" t="s">
        <v>26</v>
      </c>
      <c r="C37" s="8"/>
      <c r="D37" s="9"/>
      <c r="E37" s="9"/>
      <c r="F37" s="354" t="s">
        <v>13</v>
      </c>
      <c r="G37" s="355"/>
      <c r="H37" s="355"/>
      <c r="I37" s="355"/>
      <c r="J37" s="355"/>
      <c r="K37" s="355"/>
      <c r="L37" s="355"/>
      <c r="M37" s="355"/>
      <c r="N37" s="355"/>
      <c r="O37" s="355"/>
      <c r="P37" s="355"/>
      <c r="Q37" s="356"/>
      <c r="R37" s="2"/>
      <c r="S37" s="201" t="s">
        <v>178</v>
      </c>
      <c r="T37" s="207" t="str">
        <f>IF(B74=TRUE,AH21,"")</f>
        <v/>
      </c>
      <c r="U37" s="2"/>
      <c r="V37" s="464"/>
      <c r="W37" s="464"/>
      <c r="X37" s="473"/>
      <c r="Y37" s="58"/>
      <c r="Z37" s="143"/>
      <c r="AA37" s="143"/>
      <c r="AB37" s="461" t="s">
        <v>119</v>
      </c>
      <c r="AC37" s="461" t="s">
        <v>120</v>
      </c>
      <c r="AD37" s="461" t="s">
        <v>121</v>
      </c>
      <c r="AE37" s="461" t="s">
        <v>122</v>
      </c>
      <c r="AF37" s="143"/>
      <c r="AG37" s="422" t="s">
        <v>144</v>
      </c>
      <c r="AH37" s="424" t="s">
        <v>145</v>
      </c>
      <c r="AI37" s="143"/>
      <c r="AJ37" s="58"/>
      <c r="AK37" s="58"/>
      <c r="AL37" s="58"/>
      <c r="AM37" s="58"/>
      <c r="AN37" s="58"/>
      <c r="AO37" s="58"/>
      <c r="AP37" s="58"/>
      <c r="AQ37" s="58"/>
      <c r="AR37" s="58"/>
      <c r="AS37" s="58"/>
      <c r="AT37" s="58"/>
      <c r="AU37" s="58"/>
      <c r="AV37" s="58"/>
      <c r="AW37" s="58"/>
      <c r="AX37" s="58"/>
      <c r="AY37" s="58"/>
      <c r="AZ37" s="58"/>
      <c r="BF37" s="415"/>
      <c r="BG37" s="415"/>
      <c r="BH37" s="415"/>
      <c r="BI37" s="415"/>
      <c r="BJ37" s="415"/>
      <c r="BK37" s="415"/>
      <c r="BL37" s="415"/>
      <c r="BM37" s="415"/>
      <c r="BN37" s="415"/>
      <c r="BO37" s="415"/>
      <c r="BP37" s="415"/>
      <c r="BQ37" s="415"/>
      <c r="BS37" s="58"/>
    </row>
    <row r="38" spans="1:71" ht="9.6" customHeight="1" x14ac:dyDescent="0.25">
      <c r="A38" s="2"/>
      <c r="B38" s="334"/>
      <c r="C38" s="401" t="s">
        <v>18</v>
      </c>
      <c r="D38" s="402"/>
      <c r="E38" s="403"/>
      <c r="F38" s="357"/>
      <c r="G38" s="357"/>
      <c r="H38" s="357"/>
      <c r="I38" s="357"/>
      <c r="J38" s="357"/>
      <c r="K38" s="357"/>
      <c r="L38" s="357"/>
      <c r="M38" s="357"/>
      <c r="N38" s="357"/>
      <c r="O38" s="357"/>
      <c r="P38" s="357"/>
      <c r="Q38" s="358"/>
      <c r="R38" s="2"/>
      <c r="S38" s="201"/>
      <c r="T38" s="174"/>
      <c r="U38" s="2"/>
      <c r="V38" s="464"/>
      <c r="W38" s="464"/>
      <c r="X38" s="473"/>
      <c r="Y38" s="58"/>
      <c r="Z38" s="143"/>
      <c r="AA38" s="435" t="s">
        <v>147</v>
      </c>
      <c r="AB38" s="462"/>
      <c r="AC38" s="462"/>
      <c r="AD38" s="462"/>
      <c r="AE38" s="462"/>
      <c r="AF38" s="143"/>
      <c r="AG38" s="423"/>
      <c r="AH38" s="425"/>
      <c r="AI38" s="143"/>
      <c r="AJ38" s="58"/>
      <c r="AK38" s="58"/>
      <c r="AL38" s="58"/>
      <c r="AM38" s="58"/>
      <c r="AN38" s="58"/>
      <c r="AO38" s="58"/>
      <c r="AP38" s="58"/>
      <c r="AQ38" s="58"/>
      <c r="AR38" s="58"/>
      <c r="AS38" s="58"/>
      <c r="AT38" s="58"/>
      <c r="AU38" s="58"/>
      <c r="AV38" s="58"/>
      <c r="AW38" s="58"/>
      <c r="AX38" s="58"/>
      <c r="AY38" s="58"/>
      <c r="AZ38" s="58"/>
      <c r="BB38" s="135"/>
      <c r="BC38" s="136" t="s">
        <v>141</v>
      </c>
      <c r="BD38" s="137">
        <f>'Hinweise-allg.Eingaben'!S6</f>
        <v>24</v>
      </c>
      <c r="BF38" s="138">
        <f>'Hinweise-allg.Eingaben'!$S$13</f>
        <v>0.2</v>
      </c>
      <c r="BG38" s="134">
        <f>'Hinweise-allg.Eingaben'!$S$14</f>
        <v>0.4</v>
      </c>
      <c r="BH38" s="139">
        <f>'Hinweise-allg.Eingaben'!$S$15</f>
        <v>0.4</v>
      </c>
      <c r="BI38" s="134">
        <f>'Hinweise-allg.Eingaben'!$S$13</f>
        <v>0.2</v>
      </c>
      <c r="BJ38" s="134">
        <f>'Hinweise-allg.Eingaben'!$S$14</f>
        <v>0.4</v>
      </c>
      <c r="BK38" s="134">
        <f>'Hinweise-allg.Eingaben'!$S$15</f>
        <v>0.4</v>
      </c>
      <c r="BL38" s="138">
        <f>'Hinweise-allg.Eingaben'!$S$13</f>
        <v>0.2</v>
      </c>
      <c r="BM38" s="134">
        <f>'Hinweise-allg.Eingaben'!$S$14</f>
        <v>0.4</v>
      </c>
      <c r="BN38" s="139">
        <f>'Hinweise-allg.Eingaben'!$S$15</f>
        <v>0.4</v>
      </c>
      <c r="BO38" s="134">
        <f>'Hinweise-allg.Eingaben'!$S$13</f>
        <v>0.2</v>
      </c>
      <c r="BP38" s="134">
        <f>'Hinweise-allg.Eingaben'!$S$14</f>
        <v>0.4</v>
      </c>
      <c r="BQ38" s="134">
        <f>'Hinweise-allg.Eingaben'!$S$15</f>
        <v>0.4</v>
      </c>
      <c r="BS38" s="58"/>
    </row>
    <row r="39" spans="1:71" ht="17.25" customHeight="1" thickBot="1" x14ac:dyDescent="0.3">
      <c r="A39" s="2"/>
      <c r="B39" s="334"/>
      <c r="C39" s="404"/>
      <c r="D39" s="405"/>
      <c r="E39" s="406"/>
      <c r="F39" s="20"/>
      <c r="G39" s="20"/>
      <c r="H39" s="20"/>
      <c r="I39" s="20"/>
      <c r="J39" s="20"/>
      <c r="K39" s="20"/>
      <c r="L39" s="429" t="s">
        <v>84</v>
      </c>
      <c r="M39" s="430"/>
      <c r="N39" s="429" t="s">
        <v>80</v>
      </c>
      <c r="O39" s="430"/>
      <c r="P39" s="433" t="s">
        <v>79</v>
      </c>
      <c r="Q39" s="15"/>
      <c r="R39" s="2"/>
      <c r="S39" s="201" t="s">
        <v>179</v>
      </c>
      <c r="T39" s="198"/>
      <c r="U39" s="2"/>
      <c r="V39" s="464"/>
      <c r="W39" s="464"/>
      <c r="X39" s="473"/>
      <c r="Y39" s="58"/>
      <c r="Z39" s="143"/>
      <c r="AA39" s="436"/>
      <c r="AB39" s="221" t="str">
        <f>IF(BL20=0,"",BL20)</f>
        <v/>
      </c>
      <c r="AC39" s="222" t="str">
        <f>IF(BF27=0,"",BF27)</f>
        <v/>
      </c>
      <c r="AD39" s="222" t="str">
        <f>IF(BG27=0,"",BG27)</f>
        <v/>
      </c>
      <c r="AE39" s="222" t="str">
        <f>IF(BH27=0,"",BH27)</f>
        <v/>
      </c>
      <c r="AF39" s="143"/>
      <c r="AG39" s="227" t="str">
        <f>IF(BB27=0,"",BB27)</f>
        <v/>
      </c>
      <c r="AH39" s="227" t="str">
        <f>IF(BK58=0,"",BK58)</f>
        <v/>
      </c>
      <c r="AI39" s="419" t="str">
        <f>IF(BG20="ja","''Mitternachtsregel'' findet Anwendung!","")</f>
        <v/>
      </c>
      <c r="AJ39" s="420"/>
      <c r="AK39" s="58"/>
      <c r="AL39" s="58"/>
      <c r="AM39" s="58"/>
      <c r="AN39" s="58"/>
      <c r="AO39" s="58"/>
      <c r="AP39" s="58"/>
      <c r="AQ39" s="58"/>
      <c r="AR39" s="58"/>
      <c r="AS39" s="58"/>
      <c r="AT39" s="58"/>
      <c r="AU39" s="58"/>
      <c r="AV39" s="58"/>
      <c r="AW39" s="58"/>
      <c r="AX39" s="58"/>
      <c r="AY39" s="58"/>
      <c r="AZ39" s="58"/>
      <c r="BB39" s="140"/>
      <c r="BC39" s="141"/>
      <c r="BD39" s="142"/>
      <c r="BF39" s="138"/>
      <c r="BG39" s="134"/>
      <c r="BH39" s="139"/>
      <c r="BI39" s="134"/>
      <c r="BJ39" s="134"/>
      <c r="BK39" s="134"/>
      <c r="BL39" s="138"/>
      <c r="BM39" s="134"/>
      <c r="BN39" s="139"/>
      <c r="BO39" s="134"/>
      <c r="BP39" s="134"/>
      <c r="BQ39" s="134"/>
      <c r="BS39" s="58"/>
    </row>
    <row r="40" spans="1:71" ht="17.25" customHeight="1" thickBot="1" x14ac:dyDescent="0.3">
      <c r="A40" s="2"/>
      <c r="B40" s="334"/>
      <c r="C40" s="404"/>
      <c r="D40" s="405"/>
      <c r="E40" s="406"/>
      <c r="F40" s="210"/>
      <c r="G40" s="210"/>
      <c r="H40" s="210"/>
      <c r="I40" s="210"/>
      <c r="J40" s="210"/>
      <c r="K40" s="50"/>
      <c r="L40" s="431"/>
      <c r="M40" s="432"/>
      <c r="N40" s="431"/>
      <c r="O40" s="432"/>
      <c r="P40" s="434"/>
      <c r="Q40" s="13"/>
      <c r="R40" s="2"/>
      <c r="S40" s="202" t="s">
        <v>180</v>
      </c>
      <c r="T40" s="208" t="str">
        <f>IF(B75=TRUE,AH23,"")</f>
        <v/>
      </c>
      <c r="U40" s="2"/>
      <c r="V40" s="464"/>
      <c r="W40" s="464"/>
      <c r="X40" s="473"/>
      <c r="Y40" s="58"/>
      <c r="Z40" s="143"/>
      <c r="AA40" s="145" t="s">
        <v>123</v>
      </c>
      <c r="AB40" s="223" t="str">
        <f>IF(BM20=0,"",BM20)</f>
        <v/>
      </c>
      <c r="AC40" s="224" t="str">
        <f>IF(BI27=0,"",BI27)</f>
        <v/>
      </c>
      <c r="AD40" s="224" t="str">
        <f t="shared" ref="AD40:AE40" si="1">IF(BJ27=0,"",BJ27)</f>
        <v/>
      </c>
      <c r="AE40" s="224" t="str">
        <f t="shared" si="1"/>
        <v/>
      </c>
      <c r="AF40" s="143"/>
      <c r="AG40" s="228" t="str">
        <f>IF(BC27=0,"",BC27)</f>
        <v/>
      </c>
      <c r="AH40" s="228" t="str">
        <f>IF(BL58=0,"",BL58)</f>
        <v/>
      </c>
      <c r="AI40" s="421"/>
      <c r="AJ40" s="420"/>
      <c r="AK40" s="58"/>
      <c r="AL40" s="58"/>
      <c r="AM40" s="58"/>
      <c r="AN40" s="58"/>
      <c r="AO40" s="58"/>
      <c r="AP40" s="58"/>
      <c r="AQ40" s="58"/>
      <c r="AR40" s="58"/>
      <c r="AS40" s="58"/>
      <c r="AT40" s="58"/>
      <c r="AU40" s="58"/>
      <c r="AV40" s="58"/>
      <c r="AW40" s="58"/>
      <c r="AX40" s="58"/>
      <c r="AY40" s="58"/>
      <c r="AZ40" s="58"/>
      <c r="BF40" s="74" t="s">
        <v>95</v>
      </c>
      <c r="BG40" s="75" t="s">
        <v>95</v>
      </c>
      <c r="BH40" s="76" t="s">
        <v>95</v>
      </c>
      <c r="BI40" s="75" t="s">
        <v>104</v>
      </c>
      <c r="BJ40" s="75" t="s">
        <v>104</v>
      </c>
      <c r="BK40" s="75" t="s">
        <v>104</v>
      </c>
      <c r="BL40" s="74" t="s">
        <v>138</v>
      </c>
      <c r="BM40" s="75" t="s">
        <v>138</v>
      </c>
      <c r="BN40" s="76" t="s">
        <v>138</v>
      </c>
      <c r="BO40" s="75" t="s">
        <v>106</v>
      </c>
      <c r="BP40" s="75" t="s">
        <v>106</v>
      </c>
      <c r="BQ40" s="75" t="s">
        <v>106</v>
      </c>
      <c r="BS40" s="58"/>
    </row>
    <row r="41" spans="1:71" ht="15.75" customHeight="1" thickTop="1" x14ac:dyDescent="0.25">
      <c r="A41" s="2"/>
      <c r="B41" s="334"/>
      <c r="C41" s="404"/>
      <c r="D41" s="405"/>
      <c r="E41" s="406"/>
      <c r="F41" s="210"/>
      <c r="G41" s="50"/>
      <c r="H41" s="50"/>
      <c r="I41" s="338" t="s">
        <v>81</v>
      </c>
      <c r="J41" s="339"/>
      <c r="K41" s="340"/>
      <c r="L41" s="385"/>
      <c r="M41" s="386"/>
      <c r="N41" s="385"/>
      <c r="O41" s="386"/>
      <c r="P41" s="184"/>
      <c r="Q41" s="13"/>
      <c r="R41" s="2"/>
      <c r="S41" s="199"/>
      <c r="T41" s="200"/>
      <c r="U41" s="2"/>
      <c r="V41" s="470" t="str">
        <f>IF(I18="","",IF(BC20&lt;BD20,IF(N41&gt;BN20,N41&amp;" mal Frühstück an "&amp;BN20&amp;" vollen Tagen ???",IF(N42&gt;BN20,N42&amp;" mal Mittagessen an "&amp;BN20&amp;" vollen Tagen ???",IF(N43&gt;BN20,N43&amp;" mal Abendessen an "&amp;BN20&amp;" vollen Tagen ???",IF(AND(BA20=BB20,SUM(P41:P43)&gt;0),"Bei eintägiger Reise Mahlzeiten bei Anreisetag eintragen","")))),""))</f>
        <v/>
      </c>
      <c r="W41" s="471"/>
      <c r="X41" s="471"/>
      <c r="Y41" s="58"/>
      <c r="Z41" s="143"/>
      <c r="AA41" s="144" t="s">
        <v>124</v>
      </c>
      <c r="AB41" s="225" t="str">
        <f>IF(BN20=0,"",BN20&amp;" x24h")</f>
        <v/>
      </c>
      <c r="AC41" s="225" t="str">
        <f>IF(BL27=0,"",BL27)</f>
        <v/>
      </c>
      <c r="AD41" s="225" t="str">
        <f t="shared" ref="AD41:AE41" si="2">IF(BM27=0,"",BM27)</f>
        <v/>
      </c>
      <c r="AE41" s="225" t="str">
        <f t="shared" si="2"/>
        <v/>
      </c>
      <c r="AF41" s="143"/>
      <c r="AG41" s="229" t="str">
        <f>IF(BD27=0,"",BD27)</f>
        <v/>
      </c>
      <c r="AH41" s="229" t="str">
        <f>IF(BM58=0,"",BM58)</f>
        <v/>
      </c>
      <c r="AI41" s="143"/>
      <c r="AJ41" s="58"/>
      <c r="AK41" s="58"/>
      <c r="AL41" s="58"/>
      <c r="AM41" s="58"/>
      <c r="AN41" s="58"/>
      <c r="AO41" s="58"/>
      <c r="AP41" s="58"/>
      <c r="AQ41" s="58"/>
      <c r="AR41" s="58"/>
      <c r="AS41" s="58"/>
      <c r="AT41" s="58"/>
      <c r="AU41" s="58"/>
      <c r="AV41" s="58"/>
      <c r="AW41" s="58"/>
      <c r="AX41" s="58"/>
      <c r="AY41" s="58"/>
      <c r="AZ41" s="58"/>
      <c r="BF41" s="74" t="s">
        <v>120</v>
      </c>
      <c r="BG41" s="75" t="s">
        <v>121</v>
      </c>
      <c r="BH41" s="76" t="s">
        <v>122</v>
      </c>
      <c r="BI41" s="75" t="s">
        <v>120</v>
      </c>
      <c r="BJ41" s="75" t="s">
        <v>121</v>
      </c>
      <c r="BK41" s="75" t="s">
        <v>122</v>
      </c>
      <c r="BL41" s="74" t="s">
        <v>120</v>
      </c>
      <c r="BM41" s="75" t="s">
        <v>121</v>
      </c>
      <c r="BN41" s="76" t="s">
        <v>122</v>
      </c>
      <c r="BO41" s="75" t="s">
        <v>120</v>
      </c>
      <c r="BP41" s="75" t="s">
        <v>121</v>
      </c>
      <c r="BQ41" s="75" t="s">
        <v>122</v>
      </c>
      <c r="BS41" s="58"/>
    </row>
    <row r="42" spans="1:71" ht="15.75" customHeight="1" x14ac:dyDescent="0.25">
      <c r="A42" s="2"/>
      <c r="B42" s="334"/>
      <c r="C42" s="404"/>
      <c r="D42" s="405"/>
      <c r="E42" s="406"/>
      <c r="F42" s="2"/>
      <c r="G42" s="50"/>
      <c r="H42" s="50"/>
      <c r="I42" s="341" t="s">
        <v>82</v>
      </c>
      <c r="J42" s="342"/>
      <c r="K42" s="343"/>
      <c r="L42" s="437"/>
      <c r="M42" s="438"/>
      <c r="N42" s="437"/>
      <c r="O42" s="438"/>
      <c r="P42" s="185"/>
      <c r="Q42" s="13"/>
      <c r="R42" s="2"/>
      <c r="S42" s="188" t="s">
        <v>181</v>
      </c>
      <c r="T42" s="189"/>
      <c r="U42" s="2"/>
      <c r="V42" s="464"/>
      <c r="W42" s="464"/>
      <c r="X42" s="464"/>
      <c r="Y42" s="58"/>
      <c r="Z42" s="143"/>
      <c r="AA42" s="144" t="s">
        <v>79</v>
      </c>
      <c r="AB42" s="226" t="str">
        <f>IF(BO20=0,"",BO20)</f>
        <v/>
      </c>
      <c r="AC42" s="225" t="str">
        <f>IF(BO27=0,"",BO27)</f>
        <v/>
      </c>
      <c r="AD42" s="225" t="str">
        <f t="shared" ref="AD42:AE42" si="3">IF(BP27=0,"",BP27)</f>
        <v/>
      </c>
      <c r="AE42" s="225" t="str">
        <f t="shared" si="3"/>
        <v/>
      </c>
      <c r="AF42" s="143"/>
      <c r="AG42" s="229" t="str">
        <f>IF(BE27=0,"",BE27)</f>
        <v/>
      </c>
      <c r="AH42" s="229" t="str">
        <f>IF(BN58=0,"",BN58)</f>
        <v/>
      </c>
      <c r="AI42" s="143"/>
      <c r="AJ42" s="58"/>
      <c r="AK42" s="58"/>
      <c r="AL42" s="58"/>
      <c r="AM42" s="58"/>
      <c r="AN42" s="58"/>
      <c r="AO42" s="58"/>
      <c r="AP42" s="58"/>
      <c r="AQ42" s="58"/>
      <c r="AR42" s="58"/>
      <c r="AS42" s="58"/>
      <c r="AT42" s="58"/>
      <c r="AU42" s="58"/>
      <c r="AV42" s="58"/>
      <c r="AW42" s="58"/>
      <c r="AX42" s="58"/>
      <c r="AY42" s="58"/>
      <c r="AZ42" s="58"/>
      <c r="BF42" s="133">
        <f>BF27*$BD$38*BF$38</f>
        <v>0</v>
      </c>
      <c r="BG42" s="62">
        <f t="shared" ref="BG42:BQ42" si="4">BG27*$BD$38*BG$38</f>
        <v>0</v>
      </c>
      <c r="BH42" s="65">
        <f t="shared" si="4"/>
        <v>0</v>
      </c>
      <c r="BI42" s="62">
        <f t="shared" si="4"/>
        <v>0</v>
      </c>
      <c r="BJ42" s="62">
        <f t="shared" si="4"/>
        <v>0</v>
      </c>
      <c r="BK42" s="62">
        <f t="shared" si="4"/>
        <v>0</v>
      </c>
      <c r="BL42" s="133">
        <f t="shared" si="4"/>
        <v>0</v>
      </c>
      <c r="BM42" s="62">
        <f t="shared" si="4"/>
        <v>0</v>
      </c>
      <c r="BN42" s="65">
        <f t="shared" si="4"/>
        <v>0</v>
      </c>
      <c r="BO42" s="62">
        <f t="shared" si="4"/>
        <v>0</v>
      </c>
      <c r="BP42" s="62">
        <f t="shared" si="4"/>
        <v>0</v>
      </c>
      <c r="BQ42" s="62">
        <f t="shared" si="4"/>
        <v>0</v>
      </c>
      <c r="BS42" s="58"/>
    </row>
    <row r="43" spans="1:71" ht="15.75" customHeight="1" x14ac:dyDescent="0.25">
      <c r="A43" s="2"/>
      <c r="B43" s="334"/>
      <c r="C43" s="404"/>
      <c r="D43" s="405"/>
      <c r="E43" s="406"/>
      <c r="F43" s="2"/>
      <c r="G43" s="50"/>
      <c r="H43" s="50"/>
      <c r="I43" s="344" t="s">
        <v>83</v>
      </c>
      <c r="J43" s="345"/>
      <c r="K43" s="346"/>
      <c r="L43" s="439"/>
      <c r="M43" s="440"/>
      <c r="N43" s="439"/>
      <c r="O43" s="440"/>
      <c r="P43" s="186"/>
      <c r="Q43" s="15"/>
      <c r="R43" s="2"/>
      <c r="S43" s="187"/>
      <c r="T43" s="206" t="str">
        <f>IF(B78=TRUE,AH44,"")</f>
        <v/>
      </c>
      <c r="U43" s="2"/>
      <c r="V43" s="472"/>
      <c r="W43" s="472"/>
      <c r="X43" s="472"/>
      <c r="Y43" s="58"/>
      <c r="Z43" s="143"/>
      <c r="AA43" s="143"/>
      <c r="AB43" s="143"/>
      <c r="AC43" s="143"/>
      <c r="AD43" s="143"/>
      <c r="AE43" s="143"/>
      <c r="AF43" s="143"/>
      <c r="AG43" s="143"/>
      <c r="AH43" s="143"/>
      <c r="AI43" s="143"/>
      <c r="AJ43" s="58"/>
      <c r="AK43" s="58"/>
      <c r="AL43" s="58"/>
      <c r="AM43" s="58"/>
      <c r="AN43" s="58"/>
      <c r="AO43" s="58"/>
      <c r="AP43" s="58"/>
      <c r="AQ43" s="58"/>
      <c r="AR43" s="58"/>
      <c r="AS43" s="58"/>
      <c r="AT43" s="58"/>
      <c r="AU43" s="58"/>
      <c r="AV43" s="58"/>
      <c r="AW43" s="58"/>
      <c r="AX43" s="58"/>
      <c r="AY43" s="58"/>
      <c r="AZ43" s="58"/>
      <c r="BS43" s="58"/>
    </row>
    <row r="44" spans="1:71" ht="4.5" customHeight="1" x14ac:dyDescent="0.25">
      <c r="A44" s="2"/>
      <c r="B44" s="334"/>
      <c r="C44" s="404"/>
      <c r="D44" s="405"/>
      <c r="E44" s="406"/>
      <c r="F44" s="12"/>
      <c r="G44" s="12"/>
      <c r="H44" s="12"/>
      <c r="I44" s="12"/>
      <c r="J44" s="12"/>
      <c r="K44" s="12"/>
      <c r="L44" s="12"/>
      <c r="M44" s="12"/>
      <c r="N44" s="12"/>
      <c r="O44" s="12"/>
      <c r="P44" s="12"/>
      <c r="Q44" s="14"/>
      <c r="R44" s="2"/>
      <c r="S44" s="173"/>
      <c r="T44" s="174"/>
      <c r="U44" s="2"/>
      <c r="V44" s="58"/>
      <c r="W44" s="58"/>
      <c r="X44" s="58"/>
      <c r="Y44" s="58"/>
      <c r="Z44" s="143"/>
      <c r="AA44" s="143"/>
      <c r="AB44" s="416" t="str">
        <f>IF(BQ20=0,"",BQ20)</f>
        <v/>
      </c>
      <c r="AC44" s="416">
        <f>SUM(AC39:AC42)</f>
        <v>0</v>
      </c>
      <c r="AD44" s="416">
        <f t="shared" ref="AD44:AE44" si="5">SUM(AD39:AD42)</f>
        <v>0</v>
      </c>
      <c r="AE44" s="416">
        <f t="shared" si="5"/>
        <v>0</v>
      </c>
      <c r="AF44" s="143"/>
      <c r="AG44" s="143"/>
      <c r="AH44" s="426" t="str">
        <f>IF(B78=TRUE,IF(AG46="",BO58,AG46),"")</f>
        <v/>
      </c>
      <c r="AI44" s="143"/>
      <c r="AJ44" s="58"/>
      <c r="AK44" s="58"/>
      <c r="AL44" s="58"/>
      <c r="AM44" s="58"/>
      <c r="AN44" s="58"/>
      <c r="AO44" s="58"/>
      <c r="AP44" s="58"/>
      <c r="AQ44" s="58"/>
      <c r="AR44" s="58"/>
      <c r="AS44" s="58"/>
      <c r="AT44" s="58"/>
      <c r="AU44" s="58"/>
      <c r="AV44" s="58"/>
      <c r="AW44" s="58"/>
      <c r="AX44" s="58"/>
      <c r="AY44" s="58"/>
      <c r="AZ44" s="58"/>
      <c r="BS44" s="58"/>
    </row>
    <row r="45" spans="1:71" ht="14.25" customHeight="1" x14ac:dyDescent="0.15">
      <c r="A45" s="2"/>
      <c r="B45" s="334"/>
      <c r="C45" s="404"/>
      <c r="D45" s="405"/>
      <c r="E45" s="406"/>
      <c r="F45" s="9"/>
      <c r="G45" s="9"/>
      <c r="H45" s="9" t="s">
        <v>85</v>
      </c>
      <c r="I45" s="9"/>
      <c r="J45" s="9"/>
      <c r="K45" s="9"/>
      <c r="L45" s="9"/>
      <c r="M45" s="9"/>
      <c r="N45" s="9"/>
      <c r="O45" s="9"/>
      <c r="P45" s="9"/>
      <c r="Q45" s="11"/>
      <c r="R45" s="2"/>
      <c r="S45" s="199"/>
      <c r="T45" s="197"/>
      <c r="U45" s="2"/>
      <c r="V45" s="58"/>
      <c r="W45" s="58"/>
      <c r="X45" s="58"/>
      <c r="Y45" s="58"/>
      <c r="Z45" s="143"/>
      <c r="AA45" s="143"/>
      <c r="AB45" s="417"/>
      <c r="AC45" s="417"/>
      <c r="AD45" s="417"/>
      <c r="AE45" s="417"/>
      <c r="AF45" s="143"/>
      <c r="AG45" s="205" t="s">
        <v>188</v>
      </c>
      <c r="AH45" s="427"/>
      <c r="AI45" s="143"/>
      <c r="AJ45" s="58"/>
      <c r="AK45" s="58"/>
      <c r="AL45" s="58"/>
      <c r="AM45" s="58"/>
      <c r="AN45" s="58"/>
      <c r="AO45" s="58"/>
      <c r="AP45" s="58"/>
      <c r="AQ45" s="58"/>
      <c r="AR45" s="58"/>
      <c r="AS45" s="58"/>
      <c r="AT45" s="58"/>
      <c r="AU45" s="58"/>
      <c r="AV45" s="58"/>
      <c r="AW45" s="58"/>
      <c r="AX45" s="58"/>
      <c r="AY45" s="58"/>
      <c r="AZ45" s="58"/>
      <c r="BS45" s="58"/>
    </row>
    <row r="46" spans="1:71" ht="14.25" customHeight="1" x14ac:dyDescent="0.25">
      <c r="A46" s="337" t="s">
        <v>192</v>
      </c>
      <c r="B46" s="334"/>
      <c r="C46" s="404"/>
      <c r="D46" s="405"/>
      <c r="E46" s="406"/>
      <c r="F46" s="2"/>
      <c r="G46" s="2"/>
      <c r="H46" s="2" t="s">
        <v>149</v>
      </c>
      <c r="I46" s="2"/>
      <c r="J46" s="2"/>
      <c r="K46" s="2"/>
      <c r="L46" s="2"/>
      <c r="M46" s="233"/>
      <c r="N46" s="234"/>
      <c r="O46" s="235"/>
      <c r="P46" s="235"/>
      <c r="Q46" s="13"/>
      <c r="R46" s="2"/>
      <c r="S46" s="173" t="s">
        <v>182</v>
      </c>
      <c r="T46" s="174"/>
      <c r="U46" s="2"/>
      <c r="V46" s="58"/>
      <c r="W46" s="58"/>
      <c r="X46" s="58"/>
      <c r="Y46" s="58"/>
      <c r="Z46" s="143"/>
      <c r="AA46" s="143"/>
      <c r="AB46" s="418"/>
      <c r="AC46" s="418"/>
      <c r="AD46" s="418"/>
      <c r="AE46" s="418"/>
      <c r="AF46" s="143"/>
      <c r="AG46" s="239"/>
      <c r="AH46" s="428"/>
      <c r="AI46" s="143"/>
      <c r="AJ46" s="58"/>
      <c r="AK46" s="58"/>
      <c r="AL46" s="58"/>
      <c r="AM46" s="58"/>
      <c r="AN46" s="58"/>
      <c r="AO46" s="58"/>
      <c r="AP46" s="58"/>
      <c r="AQ46" s="58"/>
      <c r="AR46" s="58"/>
      <c r="AS46" s="58"/>
      <c r="AT46" s="58"/>
      <c r="AU46" s="58"/>
      <c r="AV46" s="58"/>
      <c r="AW46" s="58"/>
      <c r="AX46" s="58"/>
      <c r="AY46" s="58"/>
      <c r="AZ46" s="58"/>
      <c r="BS46" s="58"/>
    </row>
    <row r="47" spans="1:71" ht="16.5" customHeight="1" x14ac:dyDescent="0.25">
      <c r="A47" s="337"/>
      <c r="B47" s="334"/>
      <c r="C47" s="404"/>
      <c r="D47" s="405"/>
      <c r="E47" s="406"/>
      <c r="F47" s="2"/>
      <c r="G47" s="2"/>
      <c r="H47" s="2" t="s">
        <v>150</v>
      </c>
      <c r="I47" s="210"/>
      <c r="J47" s="210"/>
      <c r="K47" s="210"/>
      <c r="L47" s="210"/>
      <c r="M47" s="236"/>
      <c r="N47" s="237"/>
      <c r="O47" s="238"/>
      <c r="P47" s="238"/>
      <c r="Q47" s="13"/>
      <c r="R47" s="2"/>
      <c r="S47" s="173"/>
      <c r="T47" s="207" t="str">
        <f>IF(B77=TRUE,AH28,"")</f>
        <v/>
      </c>
      <c r="U47" s="2"/>
      <c r="V47" s="58"/>
      <c r="W47" s="58"/>
      <c r="X47" s="58"/>
      <c r="Y47" s="58"/>
      <c r="Z47" s="143"/>
      <c r="AA47" s="143"/>
      <c r="AB47" s="143"/>
      <c r="AC47" s="143"/>
      <c r="AD47" s="143"/>
      <c r="AE47" s="143"/>
      <c r="AF47" s="143"/>
      <c r="AG47" s="143"/>
      <c r="AH47" s="143"/>
      <c r="AI47" s="143"/>
      <c r="AJ47" s="58"/>
      <c r="AK47" s="58"/>
      <c r="AL47" s="58"/>
      <c r="AM47" s="58"/>
      <c r="AN47" s="58"/>
      <c r="AO47" s="58"/>
      <c r="AP47" s="58"/>
      <c r="AQ47" s="58"/>
      <c r="AR47" s="58"/>
      <c r="AS47" s="58"/>
      <c r="AT47" s="58"/>
      <c r="AU47" s="58"/>
      <c r="AV47" s="58"/>
      <c r="AW47" s="58"/>
      <c r="AX47" s="58"/>
      <c r="AY47" s="58"/>
      <c r="AZ47" s="58"/>
      <c r="BS47" s="58"/>
    </row>
    <row r="48" spans="1:71" ht="12.75" customHeight="1" x14ac:dyDescent="0.25">
      <c r="A48" s="337"/>
      <c r="B48" s="334"/>
      <c r="C48" s="407"/>
      <c r="D48" s="405"/>
      <c r="E48" s="406"/>
      <c r="F48" s="2"/>
      <c r="G48" s="2"/>
      <c r="H48" s="211"/>
      <c r="I48" s="211" t="s">
        <v>151</v>
      </c>
      <c r="J48" s="30"/>
      <c r="K48" s="2" t="s">
        <v>152</v>
      </c>
      <c r="L48" s="2"/>
      <c r="M48" s="2"/>
      <c r="N48" s="210"/>
      <c r="O48" s="210" t="s">
        <v>210</v>
      </c>
      <c r="P48" s="2"/>
      <c r="Q48" s="146"/>
      <c r="R48" s="2"/>
      <c r="S48" s="173"/>
      <c r="T48" s="174"/>
      <c r="U48" s="2"/>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S48" s="58"/>
    </row>
    <row r="49" spans="1:71" ht="4.5" customHeight="1" x14ac:dyDescent="0.25">
      <c r="A49" s="337"/>
      <c r="B49" s="334"/>
      <c r="C49" s="408"/>
      <c r="D49" s="409"/>
      <c r="E49" s="410"/>
      <c r="F49" s="12"/>
      <c r="G49" s="12"/>
      <c r="H49" s="147"/>
      <c r="I49" s="51"/>
      <c r="J49" s="12"/>
      <c r="K49" s="12"/>
      <c r="L49" s="12"/>
      <c r="M49" s="12"/>
      <c r="N49" s="51"/>
      <c r="O49" s="12"/>
      <c r="P49" s="12"/>
      <c r="Q49" s="148"/>
      <c r="R49" s="2"/>
      <c r="S49" s="173"/>
      <c r="T49" s="174"/>
      <c r="U49" s="2"/>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S49" s="58"/>
    </row>
    <row r="50" spans="1:71" ht="9.9499999999999993" customHeight="1" x14ac:dyDescent="0.25">
      <c r="A50" s="337"/>
      <c r="B50" s="2"/>
      <c r="C50" s="2"/>
      <c r="D50" s="2"/>
      <c r="E50" s="2"/>
      <c r="F50" s="2"/>
      <c r="G50" s="2"/>
      <c r="H50" s="2"/>
      <c r="I50" s="51"/>
      <c r="J50" s="2"/>
      <c r="K50" s="2"/>
      <c r="L50" s="2"/>
      <c r="M50" s="2"/>
      <c r="N50" s="2"/>
      <c r="O50" s="2"/>
      <c r="P50" s="2"/>
      <c r="Q50" s="2"/>
      <c r="R50" s="2"/>
      <c r="S50" s="175"/>
      <c r="T50" s="176"/>
      <c r="U50" s="2"/>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S50" s="58"/>
    </row>
    <row r="51" spans="1:71" ht="28.5" customHeight="1" x14ac:dyDescent="0.25">
      <c r="A51" s="337"/>
      <c r="B51" s="359" t="s">
        <v>27</v>
      </c>
      <c r="C51" s="383" t="s">
        <v>47</v>
      </c>
      <c r="D51" s="354"/>
      <c r="E51" s="354"/>
      <c r="F51" s="384"/>
      <c r="G51" s="384"/>
      <c r="H51" s="384"/>
      <c r="I51" s="384"/>
      <c r="J51" s="384"/>
      <c r="K51" s="384"/>
      <c r="L51" s="384"/>
      <c r="M51" s="384"/>
      <c r="N51" s="384"/>
      <c r="O51" s="384"/>
      <c r="P51" s="9"/>
      <c r="Q51" s="11"/>
      <c r="R51" s="2"/>
      <c r="S51" s="188" t="s">
        <v>36</v>
      </c>
      <c r="T51" s="190"/>
      <c r="U51" s="2"/>
      <c r="V51" s="58"/>
      <c r="W51" s="58"/>
      <c r="X51" s="58"/>
      <c r="Y51" s="58"/>
      <c r="Z51" s="143"/>
      <c r="AA51" s="217" t="s">
        <v>196</v>
      </c>
      <c r="AB51" s="143"/>
      <c r="AC51" s="143"/>
      <c r="AD51" s="143"/>
      <c r="AE51" s="143"/>
      <c r="AF51" s="58"/>
      <c r="AG51" s="58"/>
      <c r="AH51" s="58"/>
      <c r="AI51" s="58"/>
      <c r="AJ51" s="58"/>
      <c r="AK51" s="58"/>
      <c r="AL51" s="58"/>
      <c r="AM51" s="58"/>
      <c r="AN51" s="58"/>
      <c r="AO51" s="58"/>
      <c r="AP51" s="58"/>
      <c r="AQ51" s="58"/>
      <c r="AR51" s="58"/>
      <c r="AS51" s="58"/>
      <c r="AT51" s="58"/>
      <c r="AU51" s="58"/>
      <c r="AV51" s="58"/>
      <c r="AW51" s="58"/>
      <c r="AX51" s="58"/>
      <c r="AY51" s="58"/>
      <c r="AZ51" s="58"/>
      <c r="BS51" s="58"/>
    </row>
    <row r="52" spans="1:71" ht="18.600000000000001" customHeight="1" x14ac:dyDescent="0.25">
      <c r="A52" s="337"/>
      <c r="B52" s="359"/>
      <c r="C52" s="395"/>
      <c r="D52" s="396"/>
      <c r="E52" s="396"/>
      <c r="F52" s="396"/>
      <c r="G52" s="396"/>
      <c r="H52" s="396"/>
      <c r="I52" s="396"/>
      <c r="J52" s="396"/>
      <c r="K52" s="396"/>
      <c r="L52" s="396"/>
      <c r="M52" s="396"/>
      <c r="N52" s="396"/>
      <c r="O52" s="396"/>
      <c r="P52" s="397"/>
      <c r="Q52" s="13"/>
      <c r="R52" s="2"/>
      <c r="S52" s="173"/>
      <c r="T52" s="207" t="str">
        <f>IF(B76=TRUE,AH26,"")</f>
        <v/>
      </c>
      <c r="U52" s="2"/>
      <c r="V52" s="58"/>
      <c r="W52" s="58"/>
      <c r="X52" s="58"/>
      <c r="Y52" s="58"/>
      <c r="Z52" s="143"/>
      <c r="AA52" s="216" t="s">
        <v>194</v>
      </c>
      <c r="AB52" s="456"/>
      <c r="AC52" s="457"/>
      <c r="AD52" s="458"/>
      <c r="AE52" s="143"/>
      <c r="AF52" s="58"/>
      <c r="AG52" s="58"/>
      <c r="AH52" s="58"/>
      <c r="AI52" s="58"/>
      <c r="AJ52" s="58"/>
      <c r="AK52" s="58"/>
      <c r="AL52" s="58"/>
      <c r="AM52" s="58"/>
      <c r="AN52" s="58"/>
      <c r="AO52" s="58"/>
      <c r="AP52" s="58"/>
      <c r="AQ52" s="58"/>
      <c r="AR52" s="58"/>
      <c r="AS52" s="58"/>
      <c r="AT52" s="58"/>
      <c r="AU52" s="58"/>
      <c r="AV52" s="58"/>
      <c r="AW52" s="58"/>
      <c r="AX52" s="58"/>
      <c r="AY52" s="58"/>
      <c r="AZ52" s="58"/>
      <c r="BS52" s="58"/>
    </row>
    <row r="53" spans="1:71" ht="18.95" customHeight="1" x14ac:dyDescent="0.25">
      <c r="A53" s="337"/>
      <c r="B53" s="359"/>
      <c r="C53" s="398"/>
      <c r="D53" s="399"/>
      <c r="E53" s="399"/>
      <c r="F53" s="399"/>
      <c r="G53" s="399"/>
      <c r="H53" s="399"/>
      <c r="I53" s="399"/>
      <c r="J53" s="399"/>
      <c r="K53" s="399"/>
      <c r="L53" s="399"/>
      <c r="M53" s="399"/>
      <c r="N53" s="399"/>
      <c r="O53" s="399"/>
      <c r="P53" s="400"/>
      <c r="Q53" s="14"/>
      <c r="R53" s="2"/>
      <c r="S53" s="199"/>
      <c r="T53" s="197"/>
      <c r="U53" s="2"/>
      <c r="V53" s="58"/>
      <c r="W53" s="58"/>
      <c r="X53" s="58"/>
      <c r="Y53" s="58"/>
      <c r="Z53" s="143"/>
      <c r="AA53" s="450" t="s">
        <v>195</v>
      </c>
      <c r="AB53" s="452"/>
      <c r="AC53" s="453"/>
      <c r="AD53" s="454"/>
      <c r="AE53" s="143"/>
      <c r="AF53" s="58"/>
      <c r="AG53" s="58"/>
      <c r="AH53" s="58"/>
      <c r="AI53" s="58"/>
      <c r="AJ53" s="58"/>
      <c r="AK53" s="58"/>
      <c r="AL53" s="58"/>
      <c r="AM53" s="58"/>
      <c r="AN53" s="58"/>
      <c r="AO53" s="58"/>
      <c r="AP53" s="58"/>
      <c r="AQ53" s="58"/>
      <c r="AR53" s="58"/>
      <c r="AS53" s="58"/>
      <c r="AT53" s="58"/>
      <c r="AU53" s="58"/>
      <c r="AV53" s="58"/>
      <c r="AW53" s="58"/>
      <c r="AX53" s="58"/>
      <c r="AY53" s="58"/>
      <c r="AZ53" s="58"/>
      <c r="BS53" s="58"/>
    </row>
    <row r="54" spans="1:71" ht="3.75" customHeight="1" thickBot="1" x14ac:dyDescent="0.3">
      <c r="A54" s="337"/>
      <c r="B54" s="16"/>
      <c r="C54" s="16"/>
      <c r="D54" s="16"/>
      <c r="E54" s="16"/>
      <c r="F54" s="16"/>
      <c r="G54" s="16"/>
      <c r="H54" s="16"/>
      <c r="I54" s="16"/>
      <c r="J54" s="16"/>
      <c r="K54" s="16"/>
      <c r="L54" s="16"/>
      <c r="M54" s="16"/>
      <c r="N54" s="16"/>
      <c r="O54" s="16"/>
      <c r="P54" s="16"/>
      <c r="Q54" s="2"/>
      <c r="R54" s="2"/>
      <c r="S54" s="17"/>
      <c r="T54" s="18"/>
      <c r="U54" s="2"/>
      <c r="V54" s="58"/>
      <c r="W54" s="58"/>
      <c r="X54" s="58"/>
      <c r="Y54" s="58"/>
      <c r="Z54" s="143"/>
      <c r="AA54" s="451"/>
      <c r="AB54" s="455"/>
      <c r="AC54" s="453"/>
      <c r="AD54" s="454"/>
      <c r="AE54" s="143"/>
      <c r="AF54" s="58"/>
      <c r="AG54" s="58"/>
      <c r="AH54" s="58"/>
      <c r="AI54" s="58"/>
      <c r="AJ54" s="58"/>
      <c r="AK54" s="58"/>
      <c r="AL54" s="58"/>
      <c r="AM54" s="58"/>
      <c r="AN54" s="58"/>
      <c r="AO54" s="58"/>
      <c r="AP54" s="58"/>
      <c r="AQ54" s="58"/>
      <c r="AR54" s="58"/>
      <c r="AS54" s="58"/>
      <c r="AT54" s="58"/>
      <c r="AU54" s="58"/>
      <c r="AV54" s="58"/>
      <c r="AW54" s="58"/>
      <c r="AX54" s="58"/>
      <c r="AY54" s="58"/>
      <c r="AZ54" s="58"/>
      <c r="BS54" s="58"/>
    </row>
    <row r="55" spans="1:71" ht="6" customHeight="1" x14ac:dyDescent="0.25">
      <c r="A55" s="337"/>
      <c r="B55" s="2"/>
      <c r="C55" s="2"/>
      <c r="D55" s="2"/>
      <c r="E55" s="2"/>
      <c r="F55" s="2"/>
      <c r="G55" s="2"/>
      <c r="H55" s="2"/>
      <c r="I55" s="2"/>
      <c r="J55" s="2"/>
      <c r="K55" s="2"/>
      <c r="L55" s="2"/>
      <c r="M55" s="2"/>
      <c r="N55" s="2"/>
      <c r="O55" s="2"/>
      <c r="P55" s="2"/>
      <c r="Q55" s="2"/>
      <c r="R55" s="2"/>
      <c r="S55" s="441" t="s">
        <v>37</v>
      </c>
      <c r="T55" s="443">
        <f>SUM(T35:T53)</f>
        <v>0</v>
      </c>
      <c r="U55" s="2"/>
      <c r="V55" s="58"/>
      <c r="W55" s="58"/>
      <c r="X55" s="58"/>
      <c r="Y55" s="58"/>
      <c r="Z55" s="143"/>
      <c r="AA55" s="143"/>
      <c r="AB55" s="143"/>
      <c r="AC55" s="143"/>
      <c r="AD55" s="143"/>
      <c r="AE55" s="143"/>
      <c r="AF55" s="58"/>
      <c r="AG55" s="58"/>
      <c r="AH55" s="58"/>
      <c r="AI55" s="58"/>
      <c r="AJ55" s="58"/>
      <c r="AK55" s="58"/>
      <c r="AL55" s="58"/>
      <c r="AM55" s="58"/>
      <c r="AN55" s="58"/>
      <c r="AO55" s="58"/>
      <c r="AP55" s="58"/>
      <c r="AQ55" s="58"/>
      <c r="AR55" s="58"/>
      <c r="AS55" s="58"/>
      <c r="AT55" s="58"/>
      <c r="AU55" s="58"/>
      <c r="AV55" s="58"/>
      <c r="AW55" s="58"/>
      <c r="AX55" s="58"/>
      <c r="AY55" s="58"/>
      <c r="AZ55" s="58"/>
      <c r="BS55" s="58"/>
    </row>
    <row r="56" spans="1:71" ht="15.75" thickBot="1" x14ac:dyDescent="0.3">
      <c r="A56" s="337"/>
      <c r="B56" s="2"/>
      <c r="C56" s="2" t="s">
        <v>14</v>
      </c>
      <c r="D56" s="2"/>
      <c r="E56" s="2"/>
      <c r="F56" s="2"/>
      <c r="G56" s="2"/>
      <c r="H56" s="2"/>
      <c r="I56" s="2"/>
      <c r="J56" s="2"/>
      <c r="K56" s="2"/>
      <c r="L56" s="2"/>
      <c r="M56" s="2"/>
      <c r="N56" s="2"/>
      <c r="O56" s="2"/>
      <c r="P56" s="2"/>
      <c r="Q56" s="2"/>
      <c r="R56" s="2"/>
      <c r="S56" s="442"/>
      <c r="T56" s="444"/>
      <c r="U56" s="2"/>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F56" s="414" t="s">
        <v>142</v>
      </c>
      <c r="BG56" s="378"/>
      <c r="BH56" s="378"/>
      <c r="BI56" s="378"/>
      <c r="BK56" s="414" t="s">
        <v>143</v>
      </c>
      <c r="BL56" s="378"/>
      <c r="BM56" s="378"/>
      <c r="BN56" s="378"/>
      <c r="BO56" s="415"/>
      <c r="BS56" s="58"/>
    </row>
    <row r="57" spans="1:71" ht="12.75" customHeight="1" x14ac:dyDescent="0.25">
      <c r="A57" s="337"/>
      <c r="B57" s="2"/>
      <c r="C57" s="22" t="s">
        <v>15</v>
      </c>
      <c r="D57" s="29"/>
      <c r="E57" s="29"/>
      <c r="F57" s="347"/>
      <c r="G57" s="348"/>
      <c r="H57" s="348"/>
      <c r="I57" s="348"/>
      <c r="J57" s="349"/>
      <c r="K57" s="371" t="s">
        <v>199</v>
      </c>
      <c r="L57" s="372"/>
      <c r="M57" s="380"/>
      <c r="N57" s="381"/>
      <c r="O57" s="381"/>
      <c r="P57" s="381"/>
      <c r="Q57" s="24"/>
      <c r="R57" s="2"/>
      <c r="S57" s="2"/>
      <c r="T57" s="2"/>
      <c r="U57" s="2"/>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F57" s="75" t="s">
        <v>95</v>
      </c>
      <c r="BG57" s="75" t="s">
        <v>104</v>
      </c>
      <c r="BH57" s="75" t="s">
        <v>138</v>
      </c>
      <c r="BI57" s="75" t="s">
        <v>106</v>
      </c>
      <c r="BK57" s="75" t="s">
        <v>95</v>
      </c>
      <c r="BL57" s="75" t="s">
        <v>104</v>
      </c>
      <c r="BM57" s="75" t="s">
        <v>138</v>
      </c>
      <c r="BN57" s="75" t="s">
        <v>106</v>
      </c>
      <c r="BO57" s="74" t="s">
        <v>146</v>
      </c>
      <c r="BS57" s="58"/>
    </row>
    <row r="58" spans="1:71" ht="12.75" customHeight="1" x14ac:dyDescent="0.25">
      <c r="A58" s="337"/>
      <c r="B58" s="2"/>
      <c r="C58" s="23"/>
      <c r="D58" s="25"/>
      <c r="E58" s="25"/>
      <c r="F58" s="350"/>
      <c r="G58" s="351"/>
      <c r="H58" s="351"/>
      <c r="I58" s="351"/>
      <c r="J58" s="352"/>
      <c r="K58" s="373"/>
      <c r="L58" s="374"/>
      <c r="M58" s="382"/>
      <c r="N58" s="382"/>
      <c r="O58" s="382"/>
      <c r="P58" s="382"/>
      <c r="Q58" s="26"/>
      <c r="R58" s="2"/>
      <c r="S58" s="2"/>
      <c r="T58" s="150"/>
      <c r="U58" s="2"/>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F58" s="62">
        <f>SUM(BF42:BH42)</f>
        <v>0</v>
      </c>
      <c r="BG58" s="62">
        <f>SUM(BI42:BK42)</f>
        <v>0</v>
      </c>
      <c r="BH58" s="62">
        <f>SUM(BL42:BN42)</f>
        <v>0</v>
      </c>
      <c r="BI58" s="62">
        <f>SUM(BO42:BQ42)</f>
        <v>0</v>
      </c>
      <c r="BK58" s="62">
        <f>IF(BB27&gt;BF58,BB27-BF58,0)</f>
        <v>0</v>
      </c>
      <c r="BL58" s="62">
        <f t="shared" ref="BL58:BN58" si="6">IF(BC27&gt;BG58,BC27-BG58,0)</f>
        <v>0</v>
      </c>
      <c r="BM58" s="62">
        <f t="shared" si="6"/>
        <v>0</v>
      </c>
      <c r="BN58" s="62">
        <f t="shared" si="6"/>
        <v>0</v>
      </c>
      <c r="BO58" s="133">
        <f>SUM(BK58:BN58)</f>
        <v>0</v>
      </c>
      <c r="BS58" s="58"/>
    </row>
    <row r="59" spans="1:71" ht="38.25" customHeight="1" x14ac:dyDescent="0.25">
      <c r="A59" s="2"/>
      <c r="B59" s="2"/>
      <c r="C59" s="2"/>
      <c r="D59" s="2"/>
      <c r="E59" s="2"/>
      <c r="F59" s="2"/>
      <c r="G59" s="2"/>
      <c r="H59" s="2"/>
      <c r="I59" s="2"/>
      <c r="J59" s="2"/>
      <c r="K59" s="2"/>
      <c r="L59" s="2"/>
      <c r="M59" s="2"/>
      <c r="N59" s="2"/>
      <c r="O59" s="2"/>
      <c r="P59" s="2"/>
      <c r="Q59" s="2"/>
      <c r="R59" s="448"/>
      <c r="S59" s="449"/>
      <c r="T59" s="449"/>
      <c r="U59" s="2"/>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S59" s="58"/>
    </row>
    <row r="60" spans="1:71"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230"/>
      <c r="BG60" s="58"/>
      <c r="BH60" s="58"/>
      <c r="BI60" s="58"/>
      <c r="BJ60" s="58"/>
      <c r="BK60" s="58"/>
      <c r="BL60" s="58"/>
      <c r="BM60" s="58"/>
      <c r="BN60" s="58"/>
      <c r="BO60" s="58"/>
      <c r="BP60" s="58"/>
      <c r="BQ60" s="58"/>
      <c r="BR60" s="58"/>
      <c r="BS60" s="58"/>
    </row>
    <row r="61" spans="1:71"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230"/>
      <c r="BG61" s="58"/>
      <c r="BH61" s="58"/>
      <c r="BI61" s="58"/>
      <c r="BJ61" s="58"/>
      <c r="BK61" s="58"/>
      <c r="BL61" s="58"/>
      <c r="BM61" s="58"/>
      <c r="BN61" s="58"/>
      <c r="BO61" s="58"/>
      <c r="BP61" s="58"/>
      <c r="BQ61" s="58"/>
      <c r="BR61" s="58"/>
      <c r="BS61" s="58"/>
    </row>
    <row r="62" spans="1:71"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230"/>
      <c r="BG62" s="58"/>
      <c r="BH62" s="58"/>
      <c r="BI62" s="58"/>
      <c r="BJ62" s="58"/>
      <c r="BK62" s="58"/>
      <c r="BL62" s="58"/>
      <c r="BM62" s="58"/>
      <c r="BN62" s="58"/>
      <c r="BO62" s="58"/>
      <c r="BP62" s="58"/>
      <c r="BQ62" s="58"/>
      <c r="BR62" s="58"/>
      <c r="BS62" s="58"/>
    </row>
    <row r="63" spans="1:71"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230"/>
      <c r="BG63" s="58"/>
      <c r="BH63" s="58"/>
      <c r="BI63" s="58"/>
      <c r="BJ63" s="58"/>
      <c r="BK63" s="58"/>
      <c r="BL63" s="58"/>
      <c r="BM63" s="58"/>
      <c r="BN63" s="58"/>
      <c r="BO63" s="58"/>
      <c r="BP63" s="58"/>
      <c r="BQ63" s="58"/>
      <c r="BR63" s="58"/>
      <c r="BS63" s="58"/>
    </row>
    <row r="64" spans="1:7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230"/>
      <c r="BG64" s="58"/>
      <c r="BH64" s="58"/>
      <c r="BI64" s="58"/>
      <c r="BJ64" s="58"/>
      <c r="BK64" s="58"/>
      <c r="BL64" s="58"/>
      <c r="BM64" s="58"/>
      <c r="BN64" s="58"/>
      <c r="BO64" s="58"/>
      <c r="BP64" s="58"/>
      <c r="BQ64" s="58"/>
      <c r="BR64" s="58"/>
      <c r="BS64" s="58"/>
    </row>
    <row r="65" spans="1:71"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230"/>
      <c r="BG65" s="58"/>
      <c r="BH65" s="58"/>
      <c r="BI65" s="58"/>
      <c r="BJ65" s="58"/>
      <c r="BK65" s="58"/>
      <c r="BL65" s="58"/>
      <c r="BM65" s="58"/>
      <c r="BN65" s="58"/>
      <c r="BO65" s="58"/>
      <c r="BP65" s="58"/>
      <c r="BQ65" s="58"/>
      <c r="BR65" s="58"/>
      <c r="BS65" s="58"/>
    </row>
    <row r="66" spans="1:71"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230"/>
      <c r="BG66" s="58"/>
      <c r="BH66" s="58"/>
      <c r="BI66" s="58"/>
      <c r="BJ66" s="58"/>
      <c r="BK66" s="58"/>
      <c r="BL66" s="58"/>
      <c r="BM66" s="58"/>
      <c r="BN66" s="58"/>
      <c r="BO66" s="58"/>
      <c r="BP66" s="58"/>
      <c r="BQ66" s="58"/>
      <c r="BR66" s="58"/>
      <c r="BS66" s="58"/>
    </row>
    <row r="67" spans="1:71"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230"/>
      <c r="BG67" s="58"/>
      <c r="BH67" s="58"/>
      <c r="BI67" s="58"/>
      <c r="BJ67" s="58"/>
      <c r="BK67" s="58"/>
      <c r="BL67" s="58"/>
      <c r="BM67" s="58"/>
      <c r="BN67" s="58"/>
      <c r="BO67" s="58"/>
      <c r="BP67" s="58"/>
      <c r="BQ67" s="58"/>
      <c r="BR67" s="58"/>
      <c r="BS67" s="58"/>
    </row>
    <row r="68" spans="1:71"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230"/>
      <c r="BG68" s="58"/>
      <c r="BH68" s="58"/>
      <c r="BI68" s="58"/>
      <c r="BJ68" s="58"/>
      <c r="BK68" s="58"/>
      <c r="BL68" s="58"/>
      <c r="BM68" s="58"/>
      <c r="BN68" s="58"/>
      <c r="BO68" s="58"/>
      <c r="BP68" s="58"/>
      <c r="BQ68" s="58"/>
      <c r="BR68" s="58"/>
      <c r="BS68" s="58"/>
    </row>
    <row r="69" spans="1:71" x14ac:dyDescent="0.25">
      <c r="A69" s="58"/>
      <c r="B69" s="52" t="b">
        <v>0</v>
      </c>
      <c r="C69" s="219" t="s">
        <v>189</v>
      </c>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230"/>
      <c r="BG69" s="58"/>
      <c r="BH69" s="58"/>
      <c r="BI69" s="58"/>
      <c r="BJ69" s="58"/>
      <c r="BK69" s="58"/>
      <c r="BL69" s="58"/>
      <c r="BM69" s="58"/>
      <c r="BN69" s="58"/>
      <c r="BO69" s="58"/>
      <c r="BP69" s="58"/>
      <c r="BQ69" s="58"/>
      <c r="BR69" s="58"/>
      <c r="BS69" s="58"/>
    </row>
    <row r="70" spans="1:71" x14ac:dyDescent="0.25">
      <c r="A70" s="58"/>
      <c r="B70" s="53">
        <v>1</v>
      </c>
      <c r="C70" s="219" t="s">
        <v>92</v>
      </c>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230"/>
      <c r="BG70" s="58"/>
      <c r="BH70" s="58"/>
      <c r="BI70" s="58"/>
      <c r="BJ70" s="58"/>
      <c r="BK70" s="58"/>
      <c r="BL70" s="58"/>
      <c r="BM70" s="58"/>
      <c r="BN70" s="58"/>
      <c r="BO70" s="58"/>
      <c r="BP70" s="58"/>
      <c r="BQ70" s="58"/>
      <c r="BR70" s="58"/>
      <c r="BS70" s="58"/>
    </row>
    <row r="71" spans="1:71" x14ac:dyDescent="0.25">
      <c r="A71" s="58"/>
      <c r="B71" s="58"/>
      <c r="C71" s="220"/>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230"/>
      <c r="BG71" s="58"/>
      <c r="BH71" s="58"/>
      <c r="BI71" s="58"/>
      <c r="BJ71" s="58"/>
      <c r="BK71" s="58"/>
      <c r="BL71" s="58"/>
      <c r="BM71" s="58"/>
      <c r="BN71" s="58"/>
      <c r="BO71" s="58"/>
      <c r="BP71" s="58"/>
      <c r="BQ71" s="58"/>
      <c r="BR71" s="58"/>
      <c r="BS71" s="58"/>
    </row>
    <row r="72" spans="1:71" x14ac:dyDescent="0.25">
      <c r="A72" s="58"/>
      <c r="B72" s="52" t="b">
        <v>0</v>
      </c>
      <c r="C72" s="219" t="s">
        <v>62</v>
      </c>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230"/>
      <c r="BG72" s="58"/>
      <c r="BH72" s="58"/>
      <c r="BI72" s="58"/>
      <c r="BJ72" s="58"/>
      <c r="BK72" s="58"/>
      <c r="BL72" s="58"/>
      <c r="BM72" s="58"/>
      <c r="BN72" s="58"/>
      <c r="BO72" s="58"/>
      <c r="BP72" s="58"/>
      <c r="BQ72" s="58"/>
      <c r="BR72" s="58"/>
      <c r="BS72" s="58"/>
    </row>
    <row r="73" spans="1:71" x14ac:dyDescent="0.25">
      <c r="A73" s="58"/>
      <c r="B73" s="52" t="b">
        <v>0</v>
      </c>
      <c r="C73" s="219" t="s">
        <v>184</v>
      </c>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230"/>
      <c r="BG73" s="58"/>
      <c r="BH73" s="58"/>
      <c r="BI73" s="58"/>
      <c r="BJ73" s="58"/>
      <c r="BK73" s="58"/>
      <c r="BL73" s="58"/>
      <c r="BM73" s="58"/>
      <c r="BN73" s="58"/>
      <c r="BO73" s="58"/>
      <c r="BP73" s="58"/>
      <c r="BQ73" s="58"/>
      <c r="BR73" s="58"/>
      <c r="BS73" s="58"/>
    </row>
    <row r="74" spans="1:71" x14ac:dyDescent="0.25">
      <c r="A74" s="58"/>
      <c r="B74" s="52" t="b">
        <v>0</v>
      </c>
      <c r="C74" s="219" t="s">
        <v>169</v>
      </c>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230"/>
      <c r="BG74" s="58"/>
      <c r="BH74" s="58"/>
      <c r="BI74" s="58"/>
      <c r="BJ74" s="58"/>
      <c r="BK74" s="58"/>
      <c r="BL74" s="58"/>
      <c r="BM74" s="58"/>
      <c r="BN74" s="58"/>
      <c r="BO74" s="58"/>
      <c r="BP74" s="58"/>
      <c r="BQ74" s="58"/>
      <c r="BR74" s="58"/>
      <c r="BS74" s="58"/>
    </row>
    <row r="75" spans="1:71" x14ac:dyDescent="0.25">
      <c r="A75" s="58"/>
      <c r="B75" s="52" t="b">
        <v>0</v>
      </c>
      <c r="C75" s="219" t="s">
        <v>185</v>
      </c>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230"/>
      <c r="BG75" s="58"/>
      <c r="BH75" s="58"/>
      <c r="BI75" s="58"/>
      <c r="BJ75" s="58"/>
      <c r="BK75" s="58"/>
      <c r="BL75" s="58"/>
      <c r="BM75" s="58"/>
      <c r="BN75" s="58"/>
      <c r="BO75" s="58"/>
      <c r="BP75" s="58"/>
      <c r="BQ75" s="58"/>
      <c r="BR75" s="58"/>
      <c r="BS75" s="58"/>
    </row>
    <row r="76" spans="1:71" x14ac:dyDescent="0.25">
      <c r="A76" s="58"/>
      <c r="B76" s="52" t="b">
        <v>0</v>
      </c>
      <c r="C76" s="219" t="s">
        <v>36</v>
      </c>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230"/>
      <c r="BG76" s="58"/>
      <c r="BH76" s="58"/>
      <c r="BI76" s="58"/>
      <c r="BJ76" s="58"/>
      <c r="BK76" s="58"/>
      <c r="BL76" s="58"/>
      <c r="BM76" s="58"/>
      <c r="BN76" s="58"/>
      <c r="BO76" s="58"/>
      <c r="BP76" s="58"/>
      <c r="BQ76" s="58"/>
      <c r="BR76" s="58"/>
      <c r="BS76" s="58"/>
    </row>
    <row r="77" spans="1:71" x14ac:dyDescent="0.25">
      <c r="A77" s="58"/>
      <c r="B77" s="52" t="b">
        <v>0</v>
      </c>
      <c r="C77" s="219" t="s">
        <v>186</v>
      </c>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230"/>
      <c r="BG77" s="58"/>
      <c r="BH77" s="58"/>
      <c r="BI77" s="58"/>
      <c r="BJ77" s="58"/>
      <c r="BK77" s="58"/>
      <c r="BL77" s="58"/>
      <c r="BM77" s="58"/>
      <c r="BN77" s="58"/>
      <c r="BO77" s="58"/>
      <c r="BP77" s="58"/>
      <c r="BQ77" s="58"/>
      <c r="BR77" s="58"/>
      <c r="BS77" s="58"/>
    </row>
    <row r="78" spans="1:71" x14ac:dyDescent="0.25">
      <c r="A78" s="58"/>
      <c r="B78" s="52" t="b">
        <v>0</v>
      </c>
      <c r="C78" s="219" t="s">
        <v>181</v>
      </c>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230"/>
      <c r="BG78" s="58"/>
      <c r="BH78" s="58"/>
      <c r="BI78" s="58"/>
      <c r="BJ78" s="58"/>
      <c r="BK78" s="58"/>
      <c r="BL78" s="58"/>
      <c r="BM78" s="58"/>
      <c r="BN78" s="58"/>
      <c r="BO78" s="58"/>
      <c r="BP78" s="58"/>
      <c r="BQ78" s="58"/>
      <c r="BR78" s="58"/>
      <c r="BS78" s="58"/>
    </row>
    <row r="79" spans="1:71"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230"/>
      <c r="BG79" s="58"/>
      <c r="BH79" s="58"/>
      <c r="BI79" s="58"/>
      <c r="BJ79" s="58"/>
      <c r="BK79" s="58"/>
      <c r="BL79" s="58"/>
      <c r="BM79" s="58"/>
      <c r="BN79" s="58"/>
      <c r="BO79" s="58"/>
      <c r="BP79" s="58"/>
      <c r="BQ79" s="58"/>
      <c r="BR79" s="58"/>
      <c r="BS79" s="58"/>
    </row>
    <row r="80" spans="1:71"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230"/>
      <c r="BG80" s="58"/>
      <c r="BH80" s="58"/>
      <c r="BI80" s="58"/>
      <c r="BJ80" s="58"/>
      <c r="BK80" s="58"/>
      <c r="BL80" s="58"/>
      <c r="BM80" s="58"/>
      <c r="BN80" s="58"/>
      <c r="BO80" s="58"/>
      <c r="BP80" s="58"/>
      <c r="BQ80" s="58"/>
      <c r="BR80" s="58"/>
      <c r="BS80" s="58"/>
    </row>
    <row r="81" spans="1:71"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230"/>
      <c r="BG81" s="58"/>
      <c r="BH81" s="58"/>
      <c r="BI81" s="58"/>
      <c r="BJ81" s="58"/>
      <c r="BK81" s="58"/>
      <c r="BL81" s="58"/>
      <c r="BM81" s="58"/>
      <c r="BN81" s="58"/>
      <c r="BO81" s="58"/>
      <c r="BP81" s="58"/>
      <c r="BQ81" s="58"/>
      <c r="BR81" s="58"/>
      <c r="BS81" s="58"/>
    </row>
    <row r="82" spans="1:71"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230"/>
      <c r="BG82" s="58"/>
      <c r="BH82" s="58"/>
      <c r="BI82" s="58"/>
      <c r="BJ82" s="58"/>
      <c r="BK82" s="58"/>
      <c r="BL82" s="58"/>
      <c r="BM82" s="58"/>
      <c r="BN82" s="58"/>
      <c r="BO82" s="58"/>
      <c r="BP82" s="58"/>
      <c r="BQ82" s="58"/>
      <c r="BR82" s="58"/>
      <c r="BS82" s="58"/>
    </row>
    <row r="83" spans="1:71"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230"/>
      <c r="BG83" s="58"/>
      <c r="BH83" s="58"/>
      <c r="BI83" s="58"/>
      <c r="BJ83" s="58"/>
      <c r="BK83" s="58"/>
      <c r="BL83" s="58"/>
      <c r="BM83" s="58"/>
      <c r="BN83" s="58"/>
      <c r="BO83" s="58"/>
      <c r="BP83" s="58"/>
      <c r="BQ83" s="58"/>
      <c r="BR83" s="58"/>
      <c r="BS83" s="58"/>
    </row>
    <row r="84" spans="1:71"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230"/>
      <c r="BG84" s="58"/>
      <c r="BH84" s="58"/>
      <c r="BI84" s="58"/>
      <c r="BJ84" s="58"/>
      <c r="BK84" s="58"/>
      <c r="BL84" s="58"/>
      <c r="BM84" s="58"/>
      <c r="BN84" s="58"/>
      <c r="BO84" s="58"/>
      <c r="BP84" s="58"/>
      <c r="BQ84" s="58"/>
      <c r="BR84" s="58"/>
      <c r="BS84" s="58"/>
    </row>
    <row r="85" spans="1:71"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230"/>
      <c r="BG85" s="58"/>
      <c r="BH85" s="58"/>
      <c r="BI85" s="58"/>
      <c r="BJ85" s="58"/>
      <c r="BK85" s="58"/>
      <c r="BL85" s="58"/>
      <c r="BM85" s="58"/>
      <c r="BN85" s="58"/>
      <c r="BO85" s="58"/>
      <c r="BP85" s="58"/>
      <c r="BQ85" s="58"/>
      <c r="BR85" s="58"/>
      <c r="BS85" s="58"/>
    </row>
    <row r="86" spans="1:71"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230"/>
      <c r="BG86" s="58"/>
      <c r="BH86" s="58"/>
      <c r="BI86" s="58"/>
      <c r="BJ86" s="58"/>
      <c r="BK86" s="58"/>
      <c r="BL86" s="58"/>
      <c r="BM86" s="58"/>
      <c r="BN86" s="58"/>
      <c r="BO86" s="58"/>
      <c r="BP86" s="58"/>
      <c r="BQ86" s="58"/>
      <c r="BR86" s="58"/>
      <c r="BS86" s="58"/>
    </row>
    <row r="87" spans="1:71"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230"/>
      <c r="BG87" s="58"/>
      <c r="BH87" s="58"/>
      <c r="BI87" s="58"/>
      <c r="BJ87" s="58"/>
      <c r="BK87" s="58"/>
      <c r="BL87" s="58"/>
      <c r="BM87" s="58"/>
      <c r="BN87" s="58"/>
      <c r="BO87" s="58"/>
      <c r="BP87" s="58"/>
      <c r="BQ87" s="58"/>
      <c r="BR87" s="58"/>
      <c r="BS87" s="58"/>
    </row>
    <row r="88" spans="1:7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230"/>
      <c r="BG88" s="58"/>
      <c r="BH88" s="58"/>
      <c r="BI88" s="58"/>
      <c r="BJ88" s="58"/>
      <c r="BK88" s="58"/>
      <c r="BL88" s="58"/>
      <c r="BM88" s="58"/>
      <c r="BN88" s="58"/>
      <c r="BO88" s="58"/>
      <c r="BP88" s="58"/>
      <c r="BQ88" s="58"/>
      <c r="BR88" s="58"/>
      <c r="BS88" s="58"/>
    </row>
    <row r="89" spans="1:71"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230"/>
      <c r="BG89" s="58"/>
      <c r="BH89" s="58"/>
      <c r="BI89" s="58"/>
      <c r="BJ89" s="58"/>
      <c r="BK89" s="58"/>
      <c r="BL89" s="58"/>
      <c r="BM89" s="58"/>
      <c r="BN89" s="58"/>
      <c r="BO89" s="58"/>
      <c r="BP89" s="58"/>
      <c r="BQ89" s="58"/>
      <c r="BR89" s="58"/>
      <c r="BS89" s="58"/>
    </row>
    <row r="90" spans="1:71"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230"/>
      <c r="BG90" s="58"/>
      <c r="BH90" s="58"/>
      <c r="BI90" s="58"/>
      <c r="BJ90" s="58"/>
      <c r="BK90" s="58"/>
      <c r="BL90" s="58"/>
      <c r="BM90" s="58"/>
      <c r="BN90" s="58"/>
      <c r="BO90" s="58"/>
      <c r="BP90" s="58"/>
      <c r="BQ90" s="58"/>
      <c r="BR90" s="58"/>
      <c r="BS90" s="58"/>
    </row>
    <row r="91" spans="1:71"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230"/>
      <c r="BG91" s="58"/>
      <c r="BH91" s="58"/>
      <c r="BI91" s="58"/>
      <c r="BJ91" s="58"/>
      <c r="BK91" s="58"/>
      <c r="BL91" s="58"/>
      <c r="BM91" s="58"/>
      <c r="BN91" s="58"/>
      <c r="BO91" s="58"/>
      <c r="BP91" s="58"/>
      <c r="BQ91" s="58"/>
      <c r="BR91" s="58"/>
      <c r="BS91" s="58"/>
    </row>
    <row r="92" spans="1:71"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230"/>
      <c r="BG92" s="58"/>
      <c r="BH92" s="58"/>
      <c r="BI92" s="58"/>
      <c r="BJ92" s="58"/>
      <c r="BK92" s="58"/>
      <c r="BL92" s="58"/>
      <c r="BM92" s="58"/>
      <c r="BN92" s="58"/>
      <c r="BO92" s="58"/>
      <c r="BP92" s="58"/>
      <c r="BQ92" s="58"/>
      <c r="BR92" s="58"/>
      <c r="BS92" s="58"/>
    </row>
    <row r="93" spans="1:71"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230"/>
      <c r="BG93" s="58"/>
      <c r="BH93" s="58"/>
      <c r="BI93" s="58"/>
      <c r="BJ93" s="58"/>
      <c r="BK93" s="58"/>
      <c r="BL93" s="58"/>
      <c r="BM93" s="58"/>
      <c r="BN93" s="58"/>
      <c r="BO93" s="58"/>
      <c r="BP93" s="58"/>
      <c r="BQ93" s="58"/>
      <c r="BR93" s="58"/>
      <c r="BS93" s="58"/>
    </row>
    <row r="94" spans="1:71"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230"/>
      <c r="BG94" s="58"/>
      <c r="BH94" s="58"/>
      <c r="BI94" s="58"/>
      <c r="BJ94" s="58"/>
      <c r="BK94" s="58"/>
      <c r="BL94" s="58"/>
      <c r="BM94" s="58"/>
      <c r="BN94" s="58"/>
      <c r="BO94" s="58"/>
      <c r="BP94" s="58"/>
      <c r="BQ94" s="58"/>
      <c r="BR94" s="58"/>
      <c r="BS94" s="58"/>
    </row>
    <row r="95" spans="1:7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230"/>
      <c r="BG95" s="58"/>
      <c r="BH95" s="58"/>
      <c r="BI95" s="58"/>
      <c r="BJ95" s="58"/>
      <c r="BK95" s="58"/>
      <c r="BL95" s="58"/>
      <c r="BM95" s="58"/>
      <c r="BN95" s="58"/>
      <c r="BO95" s="58"/>
      <c r="BP95" s="58"/>
      <c r="BQ95" s="58"/>
      <c r="BR95" s="58"/>
      <c r="BS95" s="58"/>
    </row>
    <row r="96" spans="1:71"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230"/>
      <c r="BG96" s="58"/>
      <c r="BH96" s="58"/>
      <c r="BI96" s="58"/>
      <c r="BJ96" s="58"/>
      <c r="BK96" s="58"/>
      <c r="BL96" s="58"/>
      <c r="BM96" s="58"/>
      <c r="BN96" s="58"/>
      <c r="BO96" s="58"/>
      <c r="BP96" s="58"/>
      <c r="BQ96" s="58"/>
      <c r="BR96" s="58"/>
      <c r="BS96" s="58"/>
    </row>
    <row r="97" spans="1:71"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230"/>
      <c r="BG97" s="58"/>
      <c r="BH97" s="58"/>
      <c r="BI97" s="58"/>
      <c r="BJ97" s="58"/>
      <c r="BK97" s="58"/>
      <c r="BL97" s="58"/>
      <c r="BM97" s="58"/>
      <c r="BN97" s="58"/>
      <c r="BO97" s="58"/>
      <c r="BP97" s="58"/>
      <c r="BQ97" s="58"/>
      <c r="BR97" s="58"/>
      <c r="BS97" s="58"/>
    </row>
    <row r="98" spans="1:71"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230"/>
      <c r="BG98" s="58"/>
      <c r="BH98" s="58"/>
      <c r="BI98" s="58"/>
      <c r="BJ98" s="58"/>
      <c r="BK98" s="58"/>
      <c r="BL98" s="58"/>
      <c r="BM98" s="58"/>
      <c r="BN98" s="58"/>
      <c r="BO98" s="58"/>
      <c r="BP98" s="58"/>
      <c r="BQ98" s="58"/>
      <c r="BR98" s="58"/>
      <c r="BS98" s="58"/>
    </row>
    <row r="99" spans="1:71"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230"/>
      <c r="BG99" s="58"/>
      <c r="BH99" s="58"/>
      <c r="BI99" s="58"/>
      <c r="BJ99" s="58"/>
      <c r="BK99" s="58"/>
      <c r="BL99" s="58"/>
      <c r="BM99" s="58"/>
      <c r="BN99" s="58"/>
      <c r="BO99" s="58"/>
      <c r="BP99" s="58"/>
      <c r="BQ99" s="58"/>
      <c r="BR99" s="58"/>
      <c r="BS99" s="58"/>
    </row>
    <row r="100" spans="1:71"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230"/>
      <c r="BG100" s="58"/>
      <c r="BH100" s="58"/>
      <c r="BI100" s="58"/>
      <c r="BJ100" s="58"/>
      <c r="BK100" s="58"/>
      <c r="BL100" s="58"/>
      <c r="BM100" s="58"/>
      <c r="BN100" s="58"/>
      <c r="BO100" s="58"/>
      <c r="BP100" s="58"/>
      <c r="BQ100" s="58"/>
      <c r="BR100" s="58"/>
      <c r="BS100" s="58"/>
    </row>
    <row r="101" spans="1:71"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230"/>
      <c r="BG101" s="58"/>
      <c r="BH101" s="58"/>
      <c r="BI101" s="58"/>
      <c r="BJ101" s="58"/>
      <c r="BK101" s="58"/>
      <c r="BL101" s="58"/>
      <c r="BM101" s="58"/>
      <c r="BN101" s="58"/>
      <c r="BO101" s="58"/>
      <c r="BP101" s="58"/>
      <c r="BQ101" s="58"/>
      <c r="BR101" s="58"/>
      <c r="BS101" s="58"/>
    </row>
    <row r="102" spans="1:71"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230"/>
      <c r="BG102" s="58"/>
      <c r="BH102" s="58"/>
      <c r="BI102" s="58"/>
      <c r="BJ102" s="58"/>
      <c r="BK102" s="58"/>
      <c r="BL102" s="58"/>
      <c r="BM102" s="58"/>
      <c r="BN102" s="58"/>
      <c r="BO102" s="58"/>
      <c r="BP102" s="58"/>
      <c r="BQ102" s="58"/>
      <c r="BR102" s="58"/>
      <c r="BS102" s="58"/>
    </row>
    <row r="103" spans="1:71"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230"/>
      <c r="BG103" s="58"/>
      <c r="BH103" s="58"/>
      <c r="BI103" s="58"/>
      <c r="BJ103" s="58"/>
      <c r="BK103" s="58"/>
      <c r="BL103" s="58"/>
      <c r="BM103" s="58"/>
      <c r="BN103" s="58"/>
      <c r="BO103" s="58"/>
      <c r="BP103" s="58"/>
      <c r="BQ103" s="58"/>
      <c r="BR103" s="58"/>
      <c r="BS103" s="58"/>
    </row>
    <row r="104" spans="1:71"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230"/>
      <c r="BG104" s="58"/>
      <c r="BH104" s="58"/>
      <c r="BI104" s="58"/>
      <c r="BJ104" s="58"/>
      <c r="BK104" s="58"/>
      <c r="BL104" s="58"/>
      <c r="BM104" s="58"/>
      <c r="BN104" s="58"/>
      <c r="BO104" s="58"/>
      <c r="BP104" s="58"/>
      <c r="BQ104" s="58"/>
      <c r="BR104" s="58"/>
      <c r="BS104" s="58"/>
    </row>
    <row r="105" spans="1:71"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230"/>
      <c r="BG105" s="58"/>
      <c r="BH105" s="58"/>
      <c r="BI105" s="58"/>
      <c r="BJ105" s="58"/>
      <c r="BK105" s="58"/>
      <c r="BL105" s="58"/>
      <c r="BM105" s="58"/>
      <c r="BN105" s="58"/>
      <c r="BO105" s="58"/>
      <c r="BP105" s="58"/>
      <c r="BQ105" s="58"/>
      <c r="BR105" s="58"/>
      <c r="BS105" s="58"/>
    </row>
    <row r="106" spans="1:71"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230"/>
      <c r="BG106" s="58"/>
      <c r="BH106" s="58"/>
      <c r="BI106" s="58"/>
      <c r="BJ106" s="58"/>
      <c r="BK106" s="58"/>
      <c r="BL106" s="58"/>
      <c r="BM106" s="58"/>
      <c r="BN106" s="58"/>
      <c r="BO106" s="58"/>
      <c r="BP106" s="58"/>
      <c r="BQ106" s="58"/>
      <c r="BR106" s="58"/>
      <c r="BS106" s="58"/>
    </row>
    <row r="107" spans="1:71"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230"/>
      <c r="BG107" s="58"/>
      <c r="BH107" s="58"/>
      <c r="BI107" s="58"/>
      <c r="BJ107" s="58"/>
      <c r="BK107" s="58"/>
      <c r="BL107" s="58"/>
      <c r="BM107" s="58"/>
      <c r="BN107" s="58"/>
      <c r="BO107" s="58"/>
      <c r="BP107" s="58"/>
      <c r="BQ107" s="58"/>
      <c r="BR107" s="58"/>
      <c r="BS107" s="58"/>
    </row>
    <row r="108" spans="1:71"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230"/>
      <c r="BG108" s="58"/>
      <c r="BH108" s="58"/>
      <c r="BI108" s="58"/>
      <c r="BJ108" s="58"/>
      <c r="BK108" s="58"/>
      <c r="BL108" s="58"/>
      <c r="BM108" s="58"/>
      <c r="BN108" s="58"/>
      <c r="BO108" s="58"/>
      <c r="BP108" s="58"/>
      <c r="BQ108" s="58"/>
      <c r="BR108" s="58"/>
      <c r="BS108" s="58"/>
    </row>
    <row r="109" spans="1:71"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230"/>
      <c r="BG109" s="58"/>
      <c r="BH109" s="58"/>
      <c r="BI109" s="58"/>
      <c r="BJ109" s="58"/>
      <c r="BK109" s="58"/>
      <c r="BL109" s="58"/>
      <c r="BM109" s="58"/>
      <c r="BN109" s="58"/>
      <c r="BO109" s="58"/>
      <c r="BP109" s="58"/>
      <c r="BQ109" s="58"/>
      <c r="BR109" s="58"/>
      <c r="BS109" s="58"/>
    </row>
    <row r="110" spans="1:71"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230"/>
      <c r="BG110" s="58"/>
      <c r="BH110" s="58"/>
      <c r="BI110" s="58"/>
      <c r="BJ110" s="58"/>
      <c r="BK110" s="58"/>
      <c r="BL110" s="58"/>
      <c r="BM110" s="58"/>
      <c r="BN110" s="58"/>
      <c r="BO110" s="58"/>
      <c r="BP110" s="58"/>
      <c r="BQ110" s="58"/>
      <c r="BR110" s="58"/>
      <c r="BS110" s="58"/>
    </row>
    <row r="111" spans="1:71"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230"/>
      <c r="BG111" s="58"/>
      <c r="BH111" s="58"/>
      <c r="BI111" s="58"/>
      <c r="BJ111" s="58"/>
      <c r="BK111" s="58"/>
      <c r="BL111" s="58"/>
      <c r="BM111" s="58"/>
      <c r="BN111" s="58"/>
      <c r="BO111" s="58"/>
      <c r="BP111" s="58"/>
      <c r="BQ111" s="58"/>
      <c r="BR111" s="58"/>
      <c r="BS111" s="58"/>
    </row>
    <row r="112" spans="1:71"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230"/>
      <c r="BG112" s="58"/>
      <c r="BH112" s="58"/>
      <c r="BI112" s="58"/>
      <c r="BJ112" s="58"/>
      <c r="BK112" s="58"/>
      <c r="BL112" s="58"/>
      <c r="BM112" s="58"/>
      <c r="BN112" s="58"/>
      <c r="BO112" s="58"/>
      <c r="BP112" s="58"/>
      <c r="BQ112" s="58"/>
      <c r="BR112" s="58"/>
      <c r="BS112" s="58"/>
    </row>
    <row r="113" spans="1:71"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230"/>
      <c r="BG113" s="58"/>
      <c r="BH113" s="58"/>
      <c r="BI113" s="58"/>
      <c r="BJ113" s="58"/>
      <c r="BK113" s="58"/>
      <c r="BL113" s="58"/>
      <c r="BM113" s="58"/>
      <c r="BN113" s="58"/>
      <c r="BO113" s="58"/>
      <c r="BP113" s="58"/>
      <c r="BQ113" s="58"/>
      <c r="BR113" s="58"/>
      <c r="BS113" s="58"/>
    </row>
    <row r="114" spans="1:71"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230"/>
      <c r="BG114" s="58"/>
      <c r="BH114" s="58"/>
      <c r="BI114" s="58"/>
      <c r="BJ114" s="58"/>
      <c r="BK114" s="58"/>
      <c r="BL114" s="58"/>
      <c r="BM114" s="58"/>
      <c r="BN114" s="58"/>
      <c r="BO114" s="58"/>
      <c r="BP114" s="58"/>
      <c r="BQ114" s="58"/>
      <c r="BR114" s="58"/>
      <c r="BS114" s="58"/>
    </row>
    <row r="115" spans="1:71"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230"/>
      <c r="BG115" s="58"/>
      <c r="BH115" s="58"/>
      <c r="BI115" s="58"/>
      <c r="BJ115" s="58"/>
      <c r="BK115" s="58"/>
      <c r="BL115" s="58"/>
      <c r="BM115" s="58"/>
      <c r="BN115" s="58"/>
      <c r="BO115" s="58"/>
      <c r="BP115" s="58"/>
      <c r="BQ115" s="58"/>
      <c r="BR115" s="58"/>
      <c r="BS115" s="58"/>
    </row>
    <row r="116" spans="1:71"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230"/>
      <c r="BG116" s="58"/>
      <c r="BH116" s="58"/>
      <c r="BI116" s="58"/>
      <c r="BJ116" s="58"/>
      <c r="BK116" s="58"/>
      <c r="BL116" s="58"/>
      <c r="BM116" s="58"/>
      <c r="BN116" s="58"/>
      <c r="BO116" s="58"/>
      <c r="BP116" s="58"/>
      <c r="BQ116" s="58"/>
      <c r="BR116" s="58"/>
      <c r="BS116" s="58"/>
    </row>
    <row r="117" spans="1:71"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230"/>
      <c r="BG117" s="58"/>
      <c r="BH117" s="58"/>
      <c r="BI117" s="58"/>
      <c r="BJ117" s="58"/>
      <c r="BK117" s="58"/>
      <c r="BL117" s="58"/>
      <c r="BM117" s="58"/>
      <c r="BN117" s="58"/>
      <c r="BO117" s="58"/>
      <c r="BP117" s="58"/>
      <c r="BQ117" s="58"/>
      <c r="BR117" s="58"/>
      <c r="BS117" s="58"/>
    </row>
    <row r="118" spans="1:71"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230"/>
      <c r="BG118" s="58"/>
      <c r="BH118" s="58"/>
      <c r="BI118" s="58"/>
      <c r="BJ118" s="58"/>
      <c r="BK118" s="58"/>
      <c r="BL118" s="58"/>
      <c r="BM118" s="58"/>
      <c r="BN118" s="58"/>
      <c r="BO118" s="58"/>
      <c r="BP118" s="58"/>
      <c r="BQ118" s="58"/>
      <c r="BR118" s="58"/>
      <c r="BS118" s="58"/>
    </row>
    <row r="119" spans="1:71"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230"/>
      <c r="BG119" s="58"/>
      <c r="BH119" s="58"/>
      <c r="BI119" s="58"/>
      <c r="BJ119" s="58"/>
      <c r="BK119" s="58"/>
      <c r="BL119" s="58"/>
      <c r="BM119" s="58"/>
      <c r="BN119" s="58"/>
      <c r="BO119" s="58"/>
      <c r="BP119" s="58"/>
      <c r="BQ119" s="58"/>
      <c r="BR119" s="58"/>
      <c r="BS119" s="58"/>
    </row>
    <row r="120" spans="1:71"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230"/>
      <c r="BG120" s="58"/>
      <c r="BH120" s="58"/>
      <c r="BI120" s="58"/>
      <c r="BJ120" s="58"/>
      <c r="BK120" s="58"/>
      <c r="BL120" s="58"/>
      <c r="BM120" s="58"/>
      <c r="BN120" s="58"/>
      <c r="BO120" s="58"/>
      <c r="BP120" s="58"/>
      <c r="BQ120" s="58"/>
      <c r="BR120" s="58"/>
      <c r="BS120" s="58"/>
    </row>
    <row r="121" spans="1:7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230"/>
      <c r="BG121" s="58"/>
      <c r="BH121" s="58"/>
      <c r="BI121" s="58"/>
      <c r="BJ121" s="58"/>
      <c r="BK121" s="58"/>
      <c r="BL121" s="58"/>
      <c r="BM121" s="58"/>
      <c r="BN121" s="58"/>
      <c r="BO121" s="58"/>
      <c r="BP121" s="58"/>
      <c r="BQ121" s="58"/>
      <c r="BR121" s="58"/>
      <c r="BS121" s="58"/>
    </row>
    <row r="122" spans="1:7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230"/>
      <c r="BG122" s="58"/>
      <c r="BH122" s="58"/>
      <c r="BI122" s="58"/>
      <c r="BJ122" s="58"/>
      <c r="BK122" s="58"/>
      <c r="BL122" s="58"/>
      <c r="BM122" s="58"/>
      <c r="BN122" s="58"/>
      <c r="BO122" s="58"/>
      <c r="BP122" s="58"/>
      <c r="BQ122" s="58"/>
      <c r="BR122" s="58"/>
      <c r="BS122" s="58"/>
    </row>
    <row r="123" spans="1:71"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230"/>
      <c r="BG123" s="58"/>
      <c r="BH123" s="58"/>
      <c r="BI123" s="58"/>
      <c r="BJ123" s="58"/>
      <c r="BK123" s="58"/>
      <c r="BL123" s="58"/>
      <c r="BM123" s="58"/>
      <c r="BN123" s="58"/>
      <c r="BO123" s="58"/>
      <c r="BP123" s="58"/>
      <c r="BQ123" s="58"/>
      <c r="BR123" s="58"/>
      <c r="BS123" s="58"/>
    </row>
    <row r="124" spans="1:71"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230"/>
      <c r="BG124" s="58"/>
      <c r="BH124" s="58"/>
      <c r="BI124" s="58"/>
      <c r="BJ124" s="58"/>
      <c r="BK124" s="58"/>
      <c r="BL124" s="58"/>
      <c r="BM124" s="58"/>
      <c r="BN124" s="58"/>
      <c r="BO124" s="58"/>
      <c r="BP124" s="58"/>
      <c r="BQ124" s="58"/>
      <c r="BR124" s="58"/>
      <c r="BS124" s="58"/>
    </row>
    <row r="125" spans="1:71"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230"/>
      <c r="BG125" s="58"/>
      <c r="BH125" s="58"/>
      <c r="BI125" s="58"/>
      <c r="BJ125" s="58"/>
      <c r="BK125" s="58"/>
      <c r="BL125" s="58"/>
      <c r="BM125" s="58"/>
      <c r="BN125" s="58"/>
      <c r="BO125" s="58"/>
      <c r="BP125" s="58"/>
      <c r="BQ125" s="58"/>
      <c r="BR125" s="58"/>
      <c r="BS125" s="58"/>
    </row>
    <row r="126" spans="1:7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230"/>
      <c r="BG126" s="58"/>
      <c r="BH126" s="58"/>
      <c r="BI126" s="58"/>
      <c r="BJ126" s="58"/>
      <c r="BK126" s="58"/>
      <c r="BL126" s="58"/>
      <c r="BM126" s="58"/>
      <c r="BN126" s="58"/>
      <c r="BO126" s="58"/>
      <c r="BP126" s="58"/>
      <c r="BQ126" s="58"/>
      <c r="BR126" s="58"/>
      <c r="BS126" s="58"/>
    </row>
    <row r="127" spans="1:71"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230"/>
      <c r="BG127" s="58"/>
      <c r="BH127" s="58"/>
      <c r="BI127" s="58"/>
      <c r="BJ127" s="58"/>
      <c r="BK127" s="58"/>
      <c r="BL127" s="58"/>
      <c r="BM127" s="58"/>
      <c r="BN127" s="58"/>
      <c r="BO127" s="58"/>
      <c r="BP127" s="58"/>
      <c r="BQ127" s="58"/>
      <c r="BR127" s="58"/>
      <c r="BS127" s="58"/>
    </row>
    <row r="128" spans="1:71"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230"/>
      <c r="BG128" s="58"/>
      <c r="BH128" s="58"/>
      <c r="BI128" s="58"/>
      <c r="BJ128" s="58"/>
      <c r="BK128" s="58"/>
      <c r="BL128" s="58"/>
      <c r="BM128" s="58"/>
      <c r="BN128" s="58"/>
      <c r="BO128" s="58"/>
      <c r="BP128" s="58"/>
      <c r="BQ128" s="58"/>
      <c r="BR128" s="58"/>
      <c r="BS128" s="58"/>
    </row>
    <row r="129" spans="1:71"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230"/>
      <c r="BG129" s="58"/>
      <c r="BH129" s="58"/>
      <c r="BI129" s="58"/>
      <c r="BJ129" s="58"/>
      <c r="BK129" s="58"/>
      <c r="BL129" s="58"/>
      <c r="BM129" s="58"/>
      <c r="BN129" s="58"/>
      <c r="BO129" s="58"/>
      <c r="BP129" s="58"/>
      <c r="BQ129" s="58"/>
      <c r="BR129" s="58"/>
      <c r="BS129" s="58"/>
    </row>
    <row r="130" spans="1:71"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230"/>
      <c r="BG130" s="58"/>
      <c r="BH130" s="58"/>
      <c r="BI130" s="58"/>
      <c r="BJ130" s="58"/>
      <c r="BK130" s="58"/>
      <c r="BL130" s="58"/>
      <c r="BM130" s="58"/>
      <c r="BN130" s="58"/>
      <c r="BO130" s="58"/>
      <c r="BP130" s="58"/>
      <c r="BQ130" s="58"/>
      <c r="BR130" s="58"/>
      <c r="BS130" s="58"/>
    </row>
    <row r="131" spans="1:71"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230"/>
      <c r="BG131" s="58"/>
      <c r="BH131" s="58"/>
      <c r="BI131" s="58"/>
      <c r="BJ131" s="58"/>
      <c r="BK131" s="58"/>
      <c r="BL131" s="58"/>
      <c r="BM131" s="58"/>
      <c r="BN131" s="58"/>
      <c r="BO131" s="58"/>
      <c r="BP131" s="58"/>
      <c r="BQ131" s="58"/>
      <c r="BR131" s="58"/>
      <c r="BS131" s="58"/>
    </row>
    <row r="132" spans="1:71"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230"/>
      <c r="BG132" s="58"/>
      <c r="BH132" s="58"/>
      <c r="BI132" s="58"/>
      <c r="BJ132" s="58"/>
      <c r="BK132" s="58"/>
      <c r="BL132" s="58"/>
      <c r="BM132" s="58"/>
      <c r="BN132" s="58"/>
      <c r="BO132" s="58"/>
      <c r="BP132" s="58"/>
      <c r="BQ132" s="58"/>
      <c r="BR132" s="58"/>
      <c r="BS132" s="58"/>
    </row>
    <row r="133" spans="1:71"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230"/>
      <c r="BG133" s="58"/>
      <c r="BH133" s="58"/>
      <c r="BI133" s="58"/>
      <c r="BJ133" s="58"/>
      <c r="BK133" s="58"/>
      <c r="BL133" s="58"/>
      <c r="BM133" s="58"/>
      <c r="BN133" s="58"/>
      <c r="BO133" s="58"/>
      <c r="BP133" s="58"/>
      <c r="BQ133" s="58"/>
      <c r="BR133" s="58"/>
      <c r="BS133" s="58"/>
    </row>
    <row r="134" spans="1:71"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230"/>
      <c r="BG134" s="58"/>
      <c r="BH134" s="58"/>
      <c r="BI134" s="58"/>
      <c r="BJ134" s="58"/>
      <c r="BK134" s="58"/>
      <c r="BL134" s="58"/>
      <c r="BM134" s="58"/>
      <c r="BN134" s="58"/>
      <c r="BO134" s="58"/>
      <c r="BP134" s="58"/>
      <c r="BQ134" s="58"/>
      <c r="BR134" s="58"/>
      <c r="BS134" s="58"/>
    </row>
    <row r="135" spans="1:71"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230"/>
      <c r="BG135" s="58"/>
      <c r="BH135" s="58"/>
      <c r="BI135" s="58"/>
      <c r="BJ135" s="58"/>
      <c r="BK135" s="58"/>
      <c r="BL135" s="58"/>
      <c r="BM135" s="58"/>
      <c r="BN135" s="58"/>
      <c r="BO135" s="58"/>
      <c r="BP135" s="58"/>
      <c r="BQ135" s="58"/>
      <c r="BR135" s="58"/>
      <c r="BS135" s="58"/>
    </row>
    <row r="136" spans="1:71"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230"/>
      <c r="BG136" s="58"/>
      <c r="BH136" s="58"/>
      <c r="BI136" s="58"/>
      <c r="BJ136" s="58"/>
      <c r="BK136" s="58"/>
      <c r="BL136" s="58"/>
      <c r="BM136" s="58"/>
      <c r="BN136" s="58"/>
      <c r="BO136" s="58"/>
      <c r="BP136" s="58"/>
      <c r="BQ136" s="58"/>
      <c r="BR136" s="58"/>
      <c r="BS136" s="58"/>
    </row>
    <row r="137" spans="1:71"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230"/>
      <c r="BG137" s="58"/>
      <c r="BH137" s="58"/>
      <c r="BI137" s="58"/>
      <c r="BJ137" s="58"/>
      <c r="BK137" s="58"/>
      <c r="BL137" s="58"/>
      <c r="BM137" s="58"/>
      <c r="BN137" s="58"/>
      <c r="BO137" s="58"/>
      <c r="BP137" s="58"/>
      <c r="BQ137" s="58"/>
      <c r="BR137" s="58"/>
      <c r="BS137" s="58"/>
    </row>
    <row r="138" spans="1:71"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230"/>
      <c r="BG138" s="58"/>
      <c r="BH138" s="58"/>
      <c r="BI138" s="58"/>
      <c r="BJ138" s="58"/>
      <c r="BK138" s="58"/>
      <c r="BL138" s="58"/>
      <c r="BM138" s="58"/>
      <c r="BN138" s="58"/>
      <c r="BO138" s="58"/>
      <c r="BP138" s="58"/>
      <c r="BQ138" s="58"/>
      <c r="BR138" s="58"/>
      <c r="BS138" s="58"/>
    </row>
    <row r="139" spans="1:71"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230"/>
      <c r="BG139" s="58"/>
      <c r="BH139" s="58"/>
      <c r="BI139" s="58"/>
      <c r="BJ139" s="58"/>
      <c r="BK139" s="58"/>
      <c r="BL139" s="58"/>
      <c r="BM139" s="58"/>
      <c r="BN139" s="58"/>
      <c r="BO139" s="58"/>
      <c r="BP139" s="58"/>
      <c r="BQ139" s="58"/>
      <c r="BR139" s="58"/>
      <c r="BS139" s="58"/>
    </row>
    <row r="140" spans="1:71"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230"/>
      <c r="BG140" s="58"/>
      <c r="BH140" s="58"/>
      <c r="BI140" s="58"/>
      <c r="BJ140" s="58"/>
      <c r="BK140" s="58"/>
      <c r="BL140" s="58"/>
      <c r="BM140" s="58"/>
      <c r="BN140" s="58"/>
      <c r="BO140" s="58"/>
      <c r="BP140" s="58"/>
      <c r="BQ140" s="58"/>
      <c r="BR140" s="58"/>
      <c r="BS140" s="58"/>
    </row>
    <row r="141" spans="1:71"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230"/>
      <c r="BG141" s="58"/>
      <c r="BH141" s="58"/>
      <c r="BI141" s="58"/>
      <c r="BJ141" s="58"/>
      <c r="BK141" s="58"/>
      <c r="BL141" s="58"/>
      <c r="BM141" s="58"/>
      <c r="BN141" s="58"/>
      <c r="BO141" s="58"/>
      <c r="BP141" s="58"/>
      <c r="BQ141" s="58"/>
      <c r="BR141" s="58"/>
      <c r="BS141" s="58"/>
    </row>
    <row r="142" spans="1:71"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230"/>
      <c r="BG142" s="58"/>
      <c r="BH142" s="58"/>
      <c r="BI142" s="58"/>
      <c r="BJ142" s="58"/>
      <c r="BK142" s="58"/>
      <c r="BL142" s="58"/>
      <c r="BM142" s="58"/>
      <c r="BN142" s="58"/>
      <c r="BO142" s="58"/>
      <c r="BP142" s="58"/>
      <c r="BQ142" s="58"/>
      <c r="BR142" s="58"/>
      <c r="BS142" s="58"/>
    </row>
    <row r="143" spans="1:71"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230"/>
      <c r="BG143" s="58"/>
      <c r="BH143" s="58"/>
      <c r="BI143" s="58"/>
      <c r="BJ143" s="58"/>
      <c r="BK143" s="58"/>
      <c r="BL143" s="58"/>
      <c r="BM143" s="58"/>
      <c r="BN143" s="58"/>
      <c r="BO143" s="58"/>
      <c r="BP143" s="58"/>
      <c r="BQ143" s="58"/>
      <c r="BR143" s="58"/>
      <c r="BS143" s="58"/>
    </row>
    <row r="144" spans="1:71"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230"/>
      <c r="BG144" s="58"/>
      <c r="BH144" s="58"/>
      <c r="BI144" s="58"/>
      <c r="BJ144" s="58"/>
      <c r="BK144" s="58"/>
      <c r="BL144" s="58"/>
      <c r="BM144" s="58"/>
      <c r="BN144" s="58"/>
      <c r="BO144" s="58"/>
      <c r="BP144" s="58"/>
      <c r="BQ144" s="58"/>
      <c r="BR144" s="58"/>
      <c r="BS144" s="58"/>
    </row>
    <row r="145" spans="1:71"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230"/>
      <c r="BG145" s="58"/>
      <c r="BH145" s="58"/>
      <c r="BI145" s="58"/>
      <c r="BJ145" s="58"/>
      <c r="BK145" s="58"/>
      <c r="BL145" s="58"/>
      <c r="BM145" s="58"/>
      <c r="BN145" s="58"/>
      <c r="BO145" s="58"/>
      <c r="BP145" s="58"/>
      <c r="BQ145" s="58"/>
      <c r="BR145" s="58"/>
      <c r="BS145" s="58"/>
    </row>
    <row r="146" spans="1:71"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230"/>
      <c r="BG146" s="58"/>
      <c r="BH146" s="58"/>
      <c r="BI146" s="58"/>
      <c r="BJ146" s="58"/>
      <c r="BK146" s="58"/>
      <c r="BL146" s="58"/>
      <c r="BM146" s="58"/>
      <c r="BN146" s="58"/>
      <c r="BO146" s="58"/>
      <c r="BP146" s="58"/>
      <c r="BQ146" s="58"/>
      <c r="BR146" s="58"/>
      <c r="BS146" s="58"/>
    </row>
    <row r="147" spans="1:71"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230"/>
      <c r="BG147" s="58"/>
      <c r="BH147" s="58"/>
      <c r="BI147" s="58"/>
      <c r="BJ147" s="58"/>
      <c r="BK147" s="58"/>
      <c r="BL147" s="58"/>
      <c r="BM147" s="58"/>
      <c r="BN147" s="58"/>
      <c r="BO147" s="58"/>
      <c r="BP147" s="58"/>
      <c r="BQ147" s="58"/>
      <c r="BR147" s="58"/>
      <c r="BS147" s="58"/>
    </row>
    <row r="148" spans="1:71"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230"/>
      <c r="BG148" s="58"/>
      <c r="BH148" s="58"/>
      <c r="BI148" s="58"/>
      <c r="BJ148" s="58"/>
      <c r="BK148" s="58"/>
      <c r="BL148" s="58"/>
      <c r="BM148" s="58"/>
      <c r="BN148" s="58"/>
      <c r="BO148" s="58"/>
      <c r="BP148" s="58"/>
      <c r="BQ148" s="58"/>
      <c r="BR148" s="58"/>
      <c r="BS148" s="58"/>
    </row>
    <row r="149" spans="1:71"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230"/>
      <c r="BG149" s="58"/>
      <c r="BH149" s="58"/>
      <c r="BI149" s="58"/>
      <c r="BJ149" s="58"/>
      <c r="BK149" s="58"/>
      <c r="BL149" s="58"/>
      <c r="BM149" s="58"/>
      <c r="BN149" s="58"/>
      <c r="BO149" s="58"/>
      <c r="BP149" s="58"/>
      <c r="BQ149" s="58"/>
      <c r="BR149" s="58"/>
      <c r="BS149" s="58"/>
    </row>
    <row r="150" spans="1:71"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230"/>
      <c r="BG150" s="58"/>
      <c r="BH150" s="58"/>
      <c r="BI150" s="58"/>
      <c r="BJ150" s="58"/>
      <c r="BK150" s="58"/>
      <c r="BL150" s="58"/>
      <c r="BM150" s="58"/>
      <c r="BN150" s="58"/>
      <c r="BO150" s="58"/>
      <c r="BP150" s="58"/>
      <c r="BQ150" s="58"/>
      <c r="BR150" s="58"/>
      <c r="BS150" s="58"/>
    </row>
    <row r="151" spans="1:71"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230"/>
      <c r="BG151" s="58"/>
      <c r="BH151" s="58"/>
      <c r="BI151" s="58"/>
      <c r="BJ151" s="58"/>
      <c r="BK151" s="58"/>
      <c r="BL151" s="58"/>
      <c r="BM151" s="58"/>
      <c r="BN151" s="58"/>
      <c r="BO151" s="58"/>
      <c r="BP151" s="58"/>
      <c r="BQ151" s="58"/>
      <c r="BR151" s="58"/>
      <c r="BS151" s="58"/>
    </row>
    <row r="152" spans="1:71"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230"/>
      <c r="BG152" s="58"/>
      <c r="BH152" s="58"/>
      <c r="BI152" s="58"/>
      <c r="BJ152" s="58"/>
      <c r="BK152" s="58"/>
      <c r="BL152" s="58"/>
      <c r="BM152" s="58"/>
      <c r="BN152" s="58"/>
      <c r="BO152" s="58"/>
      <c r="BP152" s="58"/>
      <c r="BQ152" s="58"/>
      <c r="BR152" s="58"/>
      <c r="BS152" s="58"/>
    </row>
    <row r="153" spans="1:71"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230"/>
      <c r="BG153" s="58"/>
      <c r="BH153" s="58"/>
      <c r="BI153" s="58"/>
      <c r="BJ153" s="58"/>
      <c r="BK153" s="58"/>
      <c r="BL153" s="58"/>
      <c r="BM153" s="58"/>
      <c r="BN153" s="58"/>
      <c r="BO153" s="58"/>
      <c r="BP153" s="58"/>
      <c r="BQ153" s="58"/>
      <c r="BR153" s="58"/>
      <c r="BS153" s="58"/>
    </row>
    <row r="154" spans="1:71"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230"/>
      <c r="BG154" s="58"/>
      <c r="BH154" s="58"/>
      <c r="BI154" s="58"/>
      <c r="BJ154" s="58"/>
      <c r="BK154" s="58"/>
      <c r="BL154" s="58"/>
      <c r="BM154" s="58"/>
      <c r="BN154" s="58"/>
      <c r="BO154" s="58"/>
      <c r="BP154" s="58"/>
      <c r="BQ154" s="58"/>
      <c r="BR154" s="58"/>
      <c r="BS154" s="58"/>
    </row>
    <row r="155" spans="1:71"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230"/>
      <c r="BG155" s="58"/>
      <c r="BH155" s="58"/>
      <c r="BI155" s="58"/>
      <c r="BJ155" s="58"/>
      <c r="BK155" s="58"/>
      <c r="BL155" s="58"/>
      <c r="BM155" s="58"/>
      <c r="BN155" s="58"/>
      <c r="BO155" s="58"/>
      <c r="BP155" s="58"/>
      <c r="BQ155" s="58"/>
      <c r="BR155" s="58"/>
      <c r="BS155" s="58"/>
    </row>
    <row r="156" spans="1:71"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230"/>
      <c r="BG156" s="58"/>
      <c r="BH156" s="58"/>
      <c r="BI156" s="58"/>
      <c r="BJ156" s="58"/>
      <c r="BK156" s="58"/>
      <c r="BL156" s="58"/>
      <c r="BM156" s="58"/>
      <c r="BN156" s="58"/>
      <c r="BO156" s="58"/>
      <c r="BP156" s="58"/>
      <c r="BQ156" s="58"/>
      <c r="BR156" s="58"/>
      <c r="BS156" s="58"/>
    </row>
    <row r="157" spans="1:7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230"/>
      <c r="BG157" s="58"/>
      <c r="BH157" s="58"/>
      <c r="BI157" s="58"/>
      <c r="BJ157" s="58"/>
      <c r="BK157" s="58"/>
      <c r="BL157" s="58"/>
      <c r="BM157" s="58"/>
      <c r="BN157" s="58"/>
      <c r="BO157" s="58"/>
      <c r="BP157" s="58"/>
      <c r="BQ157" s="58"/>
      <c r="BR157" s="58"/>
      <c r="BS157" s="58"/>
    </row>
    <row r="158" spans="1:71"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230"/>
      <c r="BG158" s="58"/>
      <c r="BH158" s="58"/>
      <c r="BI158" s="58"/>
      <c r="BJ158" s="58"/>
      <c r="BK158" s="58"/>
      <c r="BL158" s="58"/>
      <c r="BM158" s="58"/>
      <c r="BN158" s="58"/>
      <c r="BO158" s="58"/>
      <c r="BP158" s="58"/>
      <c r="BQ158" s="58"/>
      <c r="BR158" s="58"/>
      <c r="BS158" s="58"/>
    </row>
    <row r="159" spans="1:71"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230"/>
      <c r="BG159" s="58"/>
      <c r="BH159" s="58"/>
      <c r="BI159" s="58"/>
      <c r="BJ159" s="58"/>
      <c r="BK159" s="58"/>
      <c r="BL159" s="58"/>
      <c r="BM159" s="58"/>
      <c r="BN159" s="58"/>
      <c r="BO159" s="58"/>
      <c r="BP159" s="58"/>
      <c r="BQ159" s="58"/>
      <c r="BR159" s="58"/>
      <c r="BS159" s="58"/>
    </row>
    <row r="160" spans="1:71"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230"/>
      <c r="BG160" s="58"/>
      <c r="BH160" s="58"/>
      <c r="BI160" s="58"/>
      <c r="BJ160" s="58"/>
      <c r="BK160" s="58"/>
      <c r="BL160" s="58"/>
      <c r="BM160" s="58"/>
      <c r="BN160" s="58"/>
      <c r="BO160" s="58"/>
      <c r="BP160" s="58"/>
      <c r="BQ160" s="58"/>
      <c r="BR160" s="58"/>
      <c r="BS160" s="58"/>
    </row>
    <row r="161" spans="1:71"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230"/>
      <c r="BG161" s="58"/>
      <c r="BH161" s="58"/>
      <c r="BI161" s="58"/>
      <c r="BJ161" s="58"/>
      <c r="BK161" s="58"/>
      <c r="BL161" s="58"/>
      <c r="BM161" s="58"/>
      <c r="BN161" s="58"/>
      <c r="BO161" s="58"/>
      <c r="BP161" s="58"/>
      <c r="BQ161" s="58"/>
      <c r="BR161" s="58"/>
      <c r="BS161" s="58"/>
    </row>
    <row r="162" spans="1:71"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230"/>
      <c r="BG162" s="58"/>
      <c r="BH162" s="58"/>
      <c r="BI162" s="58"/>
      <c r="BJ162" s="58"/>
      <c r="BK162" s="58"/>
      <c r="BL162" s="58"/>
      <c r="BM162" s="58"/>
      <c r="BN162" s="58"/>
      <c r="BO162" s="58"/>
      <c r="BP162" s="58"/>
      <c r="BQ162" s="58"/>
      <c r="BR162" s="58"/>
      <c r="BS162" s="58"/>
    </row>
    <row r="163" spans="1:71"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230"/>
      <c r="BG163" s="58"/>
      <c r="BH163" s="58"/>
      <c r="BI163" s="58"/>
      <c r="BJ163" s="58"/>
      <c r="BK163" s="58"/>
      <c r="BL163" s="58"/>
      <c r="BM163" s="58"/>
      <c r="BN163" s="58"/>
      <c r="BO163" s="58"/>
      <c r="BP163" s="58"/>
      <c r="BQ163" s="58"/>
      <c r="BR163" s="58"/>
      <c r="BS163" s="58"/>
    </row>
    <row r="164" spans="1:71"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230"/>
      <c r="BG164" s="58"/>
      <c r="BH164" s="58"/>
      <c r="BI164" s="58"/>
      <c r="BJ164" s="58"/>
      <c r="BK164" s="58"/>
      <c r="BL164" s="58"/>
      <c r="BM164" s="58"/>
      <c r="BN164" s="58"/>
      <c r="BO164" s="58"/>
      <c r="BP164" s="58"/>
      <c r="BQ164" s="58"/>
      <c r="BR164" s="58"/>
      <c r="BS164" s="58"/>
    </row>
    <row r="165" spans="1:71"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230"/>
      <c r="BG165" s="58"/>
      <c r="BH165" s="58"/>
      <c r="BI165" s="58"/>
      <c r="BJ165" s="58"/>
      <c r="BK165" s="58"/>
      <c r="BL165" s="58"/>
      <c r="BM165" s="58"/>
      <c r="BN165" s="58"/>
      <c r="BO165" s="58"/>
      <c r="BP165" s="58"/>
      <c r="BQ165" s="58"/>
      <c r="BR165" s="58"/>
      <c r="BS165" s="58"/>
    </row>
    <row r="166" spans="1:71"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230"/>
      <c r="BG166" s="58"/>
      <c r="BH166" s="58"/>
      <c r="BI166" s="58"/>
      <c r="BJ166" s="58"/>
      <c r="BK166" s="58"/>
      <c r="BL166" s="58"/>
      <c r="BM166" s="58"/>
      <c r="BN166" s="58"/>
      <c r="BO166" s="58"/>
      <c r="BP166" s="58"/>
      <c r="BQ166" s="58"/>
      <c r="BR166" s="58"/>
      <c r="BS166" s="58"/>
    </row>
    <row r="167" spans="1:71"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230"/>
      <c r="BG167" s="58"/>
      <c r="BH167" s="58"/>
      <c r="BI167" s="58"/>
      <c r="BJ167" s="58"/>
      <c r="BK167" s="58"/>
      <c r="BL167" s="58"/>
      <c r="BM167" s="58"/>
      <c r="BN167" s="58"/>
      <c r="BO167" s="58"/>
      <c r="BP167" s="58"/>
      <c r="BQ167" s="58"/>
      <c r="BR167" s="58"/>
      <c r="BS167" s="58"/>
    </row>
    <row r="168" spans="1:71"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230"/>
      <c r="BG168" s="58"/>
      <c r="BH168" s="58"/>
      <c r="BI168" s="58"/>
      <c r="BJ168" s="58"/>
      <c r="BK168" s="58"/>
      <c r="BL168" s="58"/>
      <c r="BM168" s="58"/>
      <c r="BN168" s="58"/>
      <c r="BO168" s="58"/>
      <c r="BP168" s="58"/>
      <c r="BQ168" s="58"/>
      <c r="BR168" s="58"/>
      <c r="BS168" s="58"/>
    </row>
    <row r="169" spans="1:71"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230"/>
      <c r="BG169" s="58"/>
      <c r="BH169" s="58"/>
      <c r="BI169" s="58"/>
      <c r="BJ169" s="58"/>
      <c r="BK169" s="58"/>
      <c r="BL169" s="58"/>
      <c r="BM169" s="58"/>
      <c r="BN169" s="58"/>
      <c r="BO169" s="58"/>
      <c r="BP169" s="58"/>
      <c r="BQ169" s="58"/>
      <c r="BR169" s="58"/>
      <c r="BS169" s="58"/>
    </row>
    <row r="170" spans="1:71"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230"/>
      <c r="BG170" s="58"/>
      <c r="BH170" s="58"/>
      <c r="BI170" s="58"/>
      <c r="BJ170" s="58"/>
      <c r="BK170" s="58"/>
      <c r="BL170" s="58"/>
      <c r="BM170" s="58"/>
      <c r="BN170" s="58"/>
      <c r="BO170" s="58"/>
      <c r="BP170" s="58"/>
      <c r="BQ170" s="58"/>
      <c r="BR170" s="58"/>
      <c r="BS170" s="58"/>
    </row>
    <row r="171" spans="1:71"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230"/>
      <c r="BG171" s="58"/>
      <c r="BH171" s="58"/>
      <c r="BI171" s="58"/>
      <c r="BJ171" s="58"/>
      <c r="BK171" s="58"/>
      <c r="BL171" s="58"/>
      <c r="BM171" s="58"/>
      <c r="BN171" s="58"/>
      <c r="BO171" s="58"/>
      <c r="BP171" s="58"/>
      <c r="BQ171" s="58"/>
      <c r="BR171" s="58"/>
      <c r="BS171" s="58"/>
    </row>
    <row r="172" spans="1:71"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230"/>
      <c r="BG172" s="58"/>
      <c r="BH172" s="58"/>
      <c r="BI172" s="58"/>
      <c r="BJ172" s="58"/>
      <c r="BK172" s="58"/>
      <c r="BL172" s="58"/>
      <c r="BM172" s="58"/>
      <c r="BN172" s="58"/>
      <c r="BO172" s="58"/>
      <c r="BP172" s="58"/>
      <c r="BQ172" s="58"/>
      <c r="BR172" s="58"/>
      <c r="BS172" s="58"/>
    </row>
    <row r="173" spans="1:71"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230"/>
      <c r="BG173" s="58"/>
      <c r="BH173" s="58"/>
      <c r="BI173" s="58"/>
      <c r="BJ173" s="58"/>
      <c r="BK173" s="58"/>
      <c r="BL173" s="58"/>
      <c r="BM173" s="58"/>
      <c r="BN173" s="58"/>
      <c r="BO173" s="58"/>
      <c r="BP173" s="58"/>
      <c r="BQ173" s="58"/>
      <c r="BR173" s="58"/>
      <c r="BS173" s="58"/>
    </row>
    <row r="174" spans="1:71"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230"/>
      <c r="BG174" s="58"/>
      <c r="BH174" s="58"/>
      <c r="BI174" s="58"/>
      <c r="BJ174" s="58"/>
      <c r="BK174" s="58"/>
      <c r="BL174" s="58"/>
      <c r="BM174" s="58"/>
      <c r="BN174" s="58"/>
      <c r="BO174" s="58"/>
      <c r="BP174" s="58"/>
      <c r="BQ174" s="58"/>
      <c r="BR174" s="58"/>
      <c r="BS174" s="58"/>
    </row>
    <row r="175" spans="1:71"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230"/>
      <c r="BG175" s="58"/>
      <c r="BH175" s="58"/>
      <c r="BI175" s="58"/>
      <c r="BJ175" s="58"/>
      <c r="BK175" s="58"/>
      <c r="BL175" s="58"/>
      <c r="BM175" s="58"/>
      <c r="BN175" s="58"/>
      <c r="BO175" s="58"/>
      <c r="BP175" s="58"/>
      <c r="BQ175" s="58"/>
      <c r="BR175" s="58"/>
      <c r="BS175" s="58"/>
    </row>
    <row r="176" spans="1:71"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230"/>
      <c r="BG176" s="58"/>
      <c r="BH176" s="58"/>
      <c r="BI176" s="58"/>
      <c r="BJ176" s="58"/>
      <c r="BK176" s="58"/>
      <c r="BL176" s="58"/>
      <c r="BM176" s="58"/>
      <c r="BN176" s="58"/>
      <c r="BO176" s="58"/>
      <c r="BP176" s="58"/>
      <c r="BQ176" s="58"/>
      <c r="BR176" s="58"/>
      <c r="BS176" s="58"/>
    </row>
    <row r="177" spans="1:71"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230"/>
      <c r="BG177" s="58"/>
      <c r="BH177" s="58"/>
      <c r="BI177" s="58"/>
      <c r="BJ177" s="58"/>
      <c r="BK177" s="58"/>
      <c r="BL177" s="58"/>
      <c r="BM177" s="58"/>
      <c r="BN177" s="58"/>
      <c r="BO177" s="58"/>
      <c r="BP177" s="58"/>
      <c r="BQ177" s="58"/>
      <c r="BR177" s="58"/>
      <c r="BS177" s="58"/>
    </row>
    <row r="178" spans="1:71"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230"/>
      <c r="BG178" s="58"/>
      <c r="BH178" s="58"/>
      <c r="BI178" s="58"/>
      <c r="BJ178" s="58"/>
      <c r="BK178" s="58"/>
      <c r="BL178" s="58"/>
      <c r="BM178" s="58"/>
      <c r="BN178" s="58"/>
      <c r="BO178" s="58"/>
      <c r="BP178" s="58"/>
      <c r="BQ178" s="58"/>
      <c r="BR178" s="58"/>
      <c r="BS178" s="58"/>
    </row>
    <row r="179" spans="1:71"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230"/>
      <c r="BG179" s="58"/>
      <c r="BH179" s="58"/>
      <c r="BI179" s="58"/>
      <c r="BJ179" s="58"/>
      <c r="BK179" s="58"/>
      <c r="BL179" s="58"/>
      <c r="BM179" s="58"/>
      <c r="BN179" s="58"/>
      <c r="BO179" s="58"/>
      <c r="BP179" s="58"/>
      <c r="BQ179" s="58"/>
      <c r="BR179" s="58"/>
      <c r="BS179" s="58"/>
    </row>
    <row r="180" spans="1:71"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230"/>
      <c r="BG180" s="58"/>
      <c r="BH180" s="58"/>
      <c r="BI180" s="58"/>
      <c r="BJ180" s="58"/>
      <c r="BK180" s="58"/>
      <c r="BL180" s="58"/>
      <c r="BM180" s="58"/>
      <c r="BN180" s="58"/>
      <c r="BO180" s="58"/>
      <c r="BP180" s="58"/>
      <c r="BQ180" s="58"/>
      <c r="BR180" s="58"/>
      <c r="BS180" s="58"/>
    </row>
    <row r="181" spans="1:71"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230"/>
      <c r="BG181" s="58"/>
      <c r="BH181" s="58"/>
      <c r="BI181" s="58"/>
      <c r="BJ181" s="58"/>
      <c r="BK181" s="58"/>
      <c r="BL181" s="58"/>
      <c r="BM181" s="58"/>
      <c r="BN181" s="58"/>
      <c r="BO181" s="58"/>
      <c r="BP181" s="58"/>
      <c r="BQ181" s="58"/>
      <c r="BR181" s="58"/>
      <c r="BS181" s="58"/>
    </row>
    <row r="182" spans="1:71"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230"/>
      <c r="BG182" s="58"/>
      <c r="BH182" s="58"/>
      <c r="BI182" s="58"/>
      <c r="BJ182" s="58"/>
      <c r="BK182" s="58"/>
      <c r="BL182" s="58"/>
      <c r="BM182" s="58"/>
      <c r="BN182" s="58"/>
      <c r="BO182" s="58"/>
      <c r="BP182" s="58"/>
      <c r="BQ182" s="58"/>
      <c r="BR182" s="58"/>
      <c r="BS182" s="58"/>
    </row>
    <row r="183" spans="1:71"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230"/>
      <c r="BG183" s="58"/>
      <c r="BH183" s="58"/>
      <c r="BI183" s="58"/>
      <c r="BJ183" s="58"/>
      <c r="BK183" s="58"/>
      <c r="BL183" s="58"/>
      <c r="BM183" s="58"/>
      <c r="BN183" s="58"/>
      <c r="BO183" s="58"/>
      <c r="BP183" s="58"/>
      <c r="BQ183" s="58"/>
      <c r="BR183" s="58"/>
      <c r="BS183" s="58"/>
    </row>
    <row r="184" spans="1:71"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230"/>
      <c r="BG184" s="58"/>
      <c r="BH184" s="58"/>
      <c r="BI184" s="58"/>
      <c r="BJ184" s="58"/>
      <c r="BK184" s="58"/>
      <c r="BL184" s="58"/>
      <c r="BM184" s="58"/>
      <c r="BN184" s="58"/>
      <c r="BO184" s="58"/>
      <c r="BP184" s="58"/>
      <c r="BQ184" s="58"/>
      <c r="BR184" s="58"/>
      <c r="BS184" s="58"/>
    </row>
    <row r="185" spans="1:71"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230"/>
      <c r="BG185" s="58"/>
      <c r="BH185" s="58"/>
      <c r="BI185" s="58"/>
      <c r="BJ185" s="58"/>
      <c r="BK185" s="58"/>
      <c r="BL185" s="58"/>
      <c r="BM185" s="58"/>
      <c r="BN185" s="58"/>
      <c r="BO185" s="58"/>
      <c r="BP185" s="58"/>
      <c r="BQ185" s="58"/>
      <c r="BR185" s="58"/>
      <c r="BS185" s="58"/>
    </row>
    <row r="186" spans="1:71"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230"/>
      <c r="BG186" s="58"/>
      <c r="BH186" s="58"/>
      <c r="BI186" s="58"/>
      <c r="BJ186" s="58"/>
      <c r="BK186" s="58"/>
      <c r="BL186" s="58"/>
      <c r="BM186" s="58"/>
      <c r="BN186" s="58"/>
      <c r="BO186" s="58"/>
      <c r="BP186" s="58"/>
      <c r="BQ186" s="58"/>
      <c r="BR186" s="58"/>
      <c r="BS186" s="58"/>
    </row>
    <row r="187" spans="1:71"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230"/>
      <c r="BG187" s="58"/>
      <c r="BH187" s="58"/>
      <c r="BI187" s="58"/>
      <c r="BJ187" s="58"/>
      <c r="BK187" s="58"/>
      <c r="BL187" s="58"/>
      <c r="BM187" s="58"/>
      <c r="BN187" s="58"/>
      <c r="BO187" s="58"/>
      <c r="BP187" s="58"/>
      <c r="BQ187" s="58"/>
      <c r="BR187" s="58"/>
      <c r="BS187" s="58"/>
    </row>
    <row r="188" spans="1:7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230"/>
      <c r="BG188" s="58"/>
      <c r="BH188" s="58"/>
      <c r="BI188" s="58"/>
      <c r="BJ188" s="58"/>
      <c r="BK188" s="58"/>
      <c r="BL188" s="58"/>
      <c r="BM188" s="58"/>
      <c r="BN188" s="58"/>
      <c r="BO188" s="58"/>
      <c r="BP188" s="58"/>
      <c r="BQ188" s="58"/>
      <c r="BR188" s="58"/>
      <c r="BS188" s="58"/>
    </row>
    <row r="189" spans="1:71"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230"/>
      <c r="BG189" s="58"/>
      <c r="BH189" s="58"/>
      <c r="BI189" s="58"/>
      <c r="BJ189" s="58"/>
      <c r="BK189" s="58"/>
      <c r="BL189" s="58"/>
      <c r="BM189" s="58"/>
      <c r="BN189" s="58"/>
      <c r="BO189" s="58"/>
      <c r="BP189" s="58"/>
      <c r="BQ189" s="58"/>
      <c r="BR189" s="58"/>
      <c r="BS189" s="58"/>
    </row>
    <row r="190" spans="1:71"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230"/>
      <c r="BG190" s="58"/>
      <c r="BH190" s="58"/>
      <c r="BI190" s="58"/>
      <c r="BJ190" s="58"/>
      <c r="BK190" s="58"/>
      <c r="BL190" s="58"/>
      <c r="BM190" s="58"/>
      <c r="BN190" s="58"/>
      <c r="BO190" s="58"/>
      <c r="BP190" s="58"/>
      <c r="BQ190" s="58"/>
      <c r="BR190" s="58"/>
      <c r="BS190" s="58"/>
    </row>
    <row r="191" spans="1:71" x14ac:dyDescent="0.2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230"/>
      <c r="BG191" s="58"/>
      <c r="BH191" s="58"/>
      <c r="BI191" s="58"/>
      <c r="BJ191" s="58"/>
      <c r="BK191" s="58"/>
      <c r="BL191" s="58"/>
      <c r="BM191" s="58"/>
      <c r="BN191" s="58"/>
      <c r="BO191" s="58"/>
      <c r="BP191" s="58"/>
      <c r="BQ191" s="58"/>
      <c r="BR191" s="58"/>
      <c r="BS191" s="58"/>
    </row>
    <row r="192" spans="1:71" x14ac:dyDescent="0.2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230"/>
      <c r="BG192" s="58"/>
      <c r="BH192" s="58"/>
      <c r="BI192" s="58"/>
      <c r="BJ192" s="58"/>
      <c r="BK192" s="58"/>
      <c r="BL192" s="58"/>
      <c r="BM192" s="58"/>
      <c r="BN192" s="58"/>
      <c r="BO192" s="58"/>
      <c r="BP192" s="58"/>
      <c r="BQ192" s="58"/>
      <c r="BR192" s="58"/>
      <c r="BS192" s="58"/>
    </row>
    <row r="193" spans="1:71" x14ac:dyDescent="0.2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230"/>
      <c r="BG193" s="58"/>
      <c r="BH193" s="58"/>
      <c r="BI193" s="58"/>
      <c r="BJ193" s="58"/>
      <c r="BK193" s="58"/>
      <c r="BL193" s="58"/>
      <c r="BM193" s="58"/>
      <c r="BN193" s="58"/>
      <c r="BO193" s="58"/>
      <c r="BP193" s="58"/>
      <c r="BQ193" s="58"/>
      <c r="BR193" s="58"/>
      <c r="BS193" s="58"/>
    </row>
    <row r="194" spans="1:71" x14ac:dyDescent="0.2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230"/>
      <c r="BG194" s="58"/>
      <c r="BH194" s="58"/>
      <c r="BI194" s="58"/>
      <c r="BJ194" s="58"/>
      <c r="BK194" s="58"/>
      <c r="BL194" s="58"/>
      <c r="BM194" s="58"/>
      <c r="BN194" s="58"/>
      <c r="BO194" s="58"/>
      <c r="BP194" s="58"/>
      <c r="BQ194" s="58"/>
      <c r="BR194" s="58"/>
      <c r="BS194" s="58"/>
    </row>
    <row r="195" spans="1:71" x14ac:dyDescent="0.2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230"/>
      <c r="BG195" s="58"/>
      <c r="BH195" s="58"/>
      <c r="BI195" s="58"/>
      <c r="BJ195" s="58"/>
      <c r="BK195" s="58"/>
      <c r="BL195" s="58"/>
      <c r="BM195" s="58"/>
      <c r="BN195" s="58"/>
      <c r="BO195" s="58"/>
      <c r="BP195" s="58"/>
      <c r="BQ195" s="58"/>
      <c r="BR195" s="58"/>
      <c r="BS195" s="58"/>
    </row>
    <row r="196" spans="1:71" x14ac:dyDescent="0.2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230"/>
      <c r="BG196" s="58"/>
      <c r="BH196" s="58"/>
      <c r="BI196" s="58"/>
      <c r="BJ196" s="58"/>
      <c r="BK196" s="58"/>
      <c r="BL196" s="58"/>
      <c r="BM196" s="58"/>
      <c r="BN196" s="58"/>
      <c r="BO196" s="58"/>
      <c r="BP196" s="58"/>
      <c r="BQ196" s="58"/>
      <c r="BR196" s="58"/>
      <c r="BS196" s="58"/>
    </row>
    <row r="197" spans="1:71" x14ac:dyDescent="0.2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230"/>
      <c r="BG197" s="58"/>
      <c r="BH197" s="58"/>
      <c r="BI197" s="58"/>
      <c r="BJ197" s="58"/>
      <c r="BK197" s="58"/>
      <c r="BL197" s="58"/>
      <c r="BM197" s="58"/>
      <c r="BN197" s="58"/>
      <c r="BO197" s="58"/>
      <c r="BP197" s="58"/>
      <c r="BQ197" s="58"/>
      <c r="BR197" s="58"/>
      <c r="BS197" s="58"/>
    </row>
    <row r="198" spans="1:71" x14ac:dyDescent="0.2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230"/>
      <c r="BG198" s="58"/>
      <c r="BH198" s="58"/>
      <c r="BI198" s="58"/>
      <c r="BJ198" s="58"/>
      <c r="BK198" s="58"/>
      <c r="BL198" s="58"/>
      <c r="BM198" s="58"/>
      <c r="BN198" s="58"/>
      <c r="BO198" s="58"/>
      <c r="BP198" s="58"/>
      <c r="BQ198" s="58"/>
      <c r="BR198" s="58"/>
      <c r="BS198" s="58"/>
    </row>
    <row r="199" spans="1:71" x14ac:dyDescent="0.2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230"/>
      <c r="BG199" s="58"/>
      <c r="BH199" s="58"/>
      <c r="BI199" s="58"/>
      <c r="BJ199" s="58"/>
      <c r="BK199" s="58"/>
      <c r="BL199" s="58"/>
      <c r="BM199" s="58"/>
      <c r="BN199" s="58"/>
      <c r="BO199" s="58"/>
      <c r="BP199" s="58"/>
      <c r="BQ199" s="58"/>
      <c r="BR199" s="58"/>
      <c r="BS199" s="58"/>
    </row>
    <row r="200" spans="1:71" x14ac:dyDescent="0.2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230"/>
      <c r="BG200" s="58"/>
      <c r="BH200" s="58"/>
      <c r="BI200" s="58"/>
      <c r="BJ200" s="58"/>
      <c r="BK200" s="58"/>
      <c r="BL200" s="58"/>
      <c r="BM200" s="58"/>
      <c r="BN200" s="58"/>
      <c r="BO200" s="58"/>
      <c r="BP200" s="58"/>
      <c r="BQ200" s="58"/>
      <c r="BR200" s="58"/>
      <c r="BS200" s="58"/>
    </row>
    <row r="201" spans="1:71" x14ac:dyDescent="0.2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230"/>
      <c r="BG201" s="58"/>
      <c r="BH201" s="58"/>
      <c r="BI201" s="58"/>
      <c r="BJ201" s="58"/>
      <c r="BK201" s="58"/>
      <c r="BL201" s="58"/>
      <c r="BM201" s="58"/>
      <c r="BN201" s="58"/>
      <c r="BO201" s="58"/>
      <c r="BP201" s="58"/>
      <c r="BQ201" s="58"/>
      <c r="BR201" s="58"/>
      <c r="BS201" s="58"/>
    </row>
    <row r="202" spans="1:71" x14ac:dyDescent="0.2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230"/>
      <c r="BG202" s="58"/>
      <c r="BH202" s="58"/>
      <c r="BI202" s="58"/>
      <c r="BJ202" s="58"/>
      <c r="BK202" s="58"/>
      <c r="BL202" s="58"/>
      <c r="BM202" s="58"/>
      <c r="BN202" s="58"/>
      <c r="BO202" s="58"/>
      <c r="BP202" s="58"/>
      <c r="BQ202" s="58"/>
      <c r="BR202" s="58"/>
      <c r="BS202" s="58"/>
    </row>
    <row r="203" spans="1:71" x14ac:dyDescent="0.2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230"/>
      <c r="BG203" s="58"/>
      <c r="BH203" s="58"/>
      <c r="BI203" s="58"/>
      <c r="BJ203" s="58"/>
      <c r="BK203" s="58"/>
      <c r="BL203" s="58"/>
      <c r="BM203" s="58"/>
      <c r="BN203" s="58"/>
      <c r="BO203" s="58"/>
      <c r="BP203" s="58"/>
      <c r="BQ203" s="58"/>
      <c r="BR203" s="58"/>
      <c r="BS203" s="58"/>
    </row>
    <row r="204" spans="1:71" x14ac:dyDescent="0.2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230"/>
      <c r="BG204" s="58"/>
      <c r="BH204" s="58"/>
      <c r="BI204" s="58"/>
      <c r="BJ204" s="58"/>
      <c r="BK204" s="58"/>
      <c r="BL204" s="58"/>
      <c r="BM204" s="58"/>
      <c r="BN204" s="58"/>
      <c r="BO204" s="58"/>
      <c r="BP204" s="58"/>
      <c r="BQ204" s="58"/>
      <c r="BR204" s="58"/>
      <c r="BS204" s="58"/>
    </row>
    <row r="205" spans="1:71" x14ac:dyDescent="0.2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230"/>
      <c r="BG205" s="58"/>
      <c r="BH205" s="58"/>
      <c r="BI205" s="58"/>
      <c r="BJ205" s="58"/>
      <c r="BK205" s="58"/>
      <c r="BL205" s="58"/>
      <c r="BM205" s="58"/>
      <c r="BN205" s="58"/>
      <c r="BO205" s="58"/>
      <c r="BP205" s="58"/>
      <c r="BQ205" s="58"/>
      <c r="BR205" s="58"/>
      <c r="BS205" s="58"/>
    </row>
    <row r="206" spans="1:71" x14ac:dyDescent="0.2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230"/>
      <c r="BG206" s="58"/>
      <c r="BH206" s="58"/>
      <c r="BI206" s="58"/>
      <c r="BJ206" s="58"/>
      <c r="BK206" s="58"/>
      <c r="BL206" s="58"/>
      <c r="BM206" s="58"/>
      <c r="BN206" s="58"/>
      <c r="BO206" s="58"/>
      <c r="BP206" s="58"/>
      <c r="BQ206" s="58"/>
      <c r="BR206" s="58"/>
      <c r="BS206" s="58"/>
    </row>
    <row r="207" spans="1:71" x14ac:dyDescent="0.2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230"/>
      <c r="BG207" s="58"/>
      <c r="BH207" s="58"/>
      <c r="BI207" s="58"/>
      <c r="BJ207" s="58"/>
      <c r="BK207" s="58"/>
      <c r="BL207" s="58"/>
      <c r="BM207" s="58"/>
      <c r="BN207" s="58"/>
      <c r="BO207" s="58"/>
      <c r="BP207" s="58"/>
      <c r="BQ207" s="58"/>
      <c r="BR207" s="58"/>
      <c r="BS207" s="58"/>
    </row>
    <row r="208" spans="1:71" x14ac:dyDescent="0.2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230"/>
      <c r="BG208" s="58"/>
      <c r="BH208" s="58"/>
      <c r="BI208" s="58"/>
      <c r="BJ208" s="58"/>
      <c r="BK208" s="58"/>
      <c r="BL208" s="58"/>
      <c r="BM208" s="58"/>
      <c r="BN208" s="58"/>
      <c r="BO208" s="58"/>
      <c r="BP208" s="58"/>
      <c r="BQ208" s="58"/>
      <c r="BR208" s="58"/>
      <c r="BS208" s="58"/>
    </row>
    <row r="209" spans="1:71" x14ac:dyDescent="0.2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230"/>
      <c r="BG209" s="58"/>
      <c r="BH209" s="58"/>
      <c r="BI209" s="58"/>
      <c r="BJ209" s="58"/>
      <c r="BK209" s="58"/>
      <c r="BL209" s="58"/>
      <c r="BM209" s="58"/>
      <c r="BN209" s="58"/>
      <c r="BO209" s="58"/>
      <c r="BP209" s="58"/>
      <c r="BQ209" s="58"/>
      <c r="BR209" s="58"/>
      <c r="BS209" s="58"/>
    </row>
    <row r="210" spans="1:71" x14ac:dyDescent="0.2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230"/>
      <c r="BG210" s="58"/>
      <c r="BH210" s="58"/>
      <c r="BI210" s="58"/>
      <c r="BJ210" s="58"/>
      <c r="BK210" s="58"/>
      <c r="BL210" s="58"/>
      <c r="BM210" s="58"/>
      <c r="BN210" s="58"/>
      <c r="BO210" s="58"/>
      <c r="BP210" s="58"/>
      <c r="BQ210" s="58"/>
      <c r="BR210" s="58"/>
      <c r="BS210" s="58"/>
    </row>
    <row r="211" spans="1:71" x14ac:dyDescent="0.2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230"/>
      <c r="BG211" s="58"/>
      <c r="BH211" s="58"/>
      <c r="BI211" s="58"/>
      <c r="BJ211" s="58"/>
      <c r="BK211" s="58"/>
      <c r="BL211" s="58"/>
      <c r="BM211" s="58"/>
      <c r="BN211" s="58"/>
      <c r="BO211" s="58"/>
      <c r="BP211" s="58"/>
      <c r="BQ211" s="58"/>
      <c r="BR211" s="58"/>
      <c r="BS211" s="58"/>
    </row>
    <row r="212" spans="1:71" x14ac:dyDescent="0.2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230"/>
      <c r="BG212" s="58"/>
      <c r="BH212" s="58"/>
      <c r="BI212" s="58"/>
      <c r="BJ212" s="58"/>
      <c r="BK212" s="58"/>
      <c r="BL212" s="58"/>
      <c r="BM212" s="58"/>
      <c r="BN212" s="58"/>
      <c r="BO212" s="58"/>
      <c r="BP212" s="58"/>
      <c r="BQ212" s="58"/>
      <c r="BR212" s="58"/>
      <c r="BS212" s="58"/>
    </row>
    <row r="213" spans="1:71" x14ac:dyDescent="0.2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230"/>
      <c r="BG213" s="58"/>
      <c r="BH213" s="58"/>
      <c r="BI213" s="58"/>
      <c r="BJ213" s="58"/>
      <c r="BK213" s="58"/>
      <c r="BL213" s="58"/>
      <c r="BM213" s="58"/>
      <c r="BN213" s="58"/>
      <c r="BO213" s="58"/>
      <c r="BP213" s="58"/>
      <c r="BQ213" s="58"/>
      <c r="BR213" s="58"/>
      <c r="BS213" s="58"/>
    </row>
    <row r="214" spans="1:71" x14ac:dyDescent="0.2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230"/>
      <c r="BG214" s="58"/>
      <c r="BH214" s="58"/>
      <c r="BI214" s="58"/>
      <c r="BJ214" s="58"/>
      <c r="BK214" s="58"/>
      <c r="BL214" s="58"/>
      <c r="BM214" s="58"/>
      <c r="BN214" s="58"/>
      <c r="BO214" s="58"/>
      <c r="BP214" s="58"/>
      <c r="BQ214" s="58"/>
      <c r="BR214" s="58"/>
      <c r="BS214" s="58"/>
    </row>
    <row r="215" spans="1:71" x14ac:dyDescent="0.2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230"/>
      <c r="BG215" s="58"/>
      <c r="BH215" s="58"/>
      <c r="BI215" s="58"/>
      <c r="BJ215" s="58"/>
      <c r="BK215" s="58"/>
      <c r="BL215" s="58"/>
      <c r="BM215" s="58"/>
      <c r="BN215" s="58"/>
      <c r="BO215" s="58"/>
      <c r="BP215" s="58"/>
      <c r="BQ215" s="58"/>
      <c r="BR215" s="58"/>
      <c r="BS215" s="58"/>
    </row>
    <row r="216" spans="1:71" x14ac:dyDescent="0.2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230"/>
      <c r="BG216" s="58"/>
      <c r="BH216" s="58"/>
      <c r="BI216" s="58"/>
      <c r="BJ216" s="58"/>
      <c r="BK216" s="58"/>
      <c r="BL216" s="58"/>
      <c r="BM216" s="58"/>
      <c r="BN216" s="58"/>
      <c r="BO216" s="58"/>
      <c r="BP216" s="58"/>
      <c r="BQ216" s="58"/>
      <c r="BR216" s="58"/>
      <c r="BS216" s="58"/>
    </row>
    <row r="217" spans="1:71" x14ac:dyDescent="0.2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230"/>
      <c r="BG217" s="58"/>
      <c r="BH217" s="58"/>
      <c r="BI217" s="58"/>
      <c r="BJ217" s="58"/>
      <c r="BK217" s="58"/>
      <c r="BL217" s="58"/>
      <c r="BM217" s="58"/>
      <c r="BN217" s="58"/>
      <c r="BO217" s="58"/>
      <c r="BP217" s="58"/>
      <c r="BQ217" s="58"/>
      <c r="BR217" s="58"/>
      <c r="BS217" s="58"/>
    </row>
    <row r="218" spans="1:71" x14ac:dyDescent="0.2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230"/>
      <c r="BG218" s="58"/>
      <c r="BH218" s="58"/>
      <c r="BI218" s="58"/>
      <c r="BJ218" s="58"/>
      <c r="BK218" s="58"/>
      <c r="BL218" s="58"/>
      <c r="BM218" s="58"/>
      <c r="BN218" s="58"/>
      <c r="BO218" s="58"/>
      <c r="BP218" s="58"/>
      <c r="BQ218" s="58"/>
      <c r="BR218" s="58"/>
      <c r="BS218" s="58"/>
    </row>
    <row r="219" spans="1:7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230"/>
      <c r="BG219" s="58"/>
      <c r="BH219" s="58"/>
      <c r="BI219" s="58"/>
      <c r="BJ219" s="58"/>
      <c r="BK219" s="58"/>
      <c r="BL219" s="58"/>
      <c r="BM219" s="58"/>
      <c r="BN219" s="58"/>
      <c r="BO219" s="58"/>
      <c r="BP219" s="58"/>
      <c r="BQ219" s="58"/>
      <c r="BR219" s="58"/>
      <c r="BS219" s="58"/>
    </row>
    <row r="220" spans="1:71" x14ac:dyDescent="0.2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230"/>
      <c r="BG220" s="58"/>
      <c r="BH220" s="58"/>
      <c r="BI220" s="58"/>
      <c r="BJ220" s="58"/>
      <c r="BK220" s="58"/>
      <c r="BL220" s="58"/>
      <c r="BM220" s="58"/>
      <c r="BN220" s="58"/>
      <c r="BO220" s="58"/>
      <c r="BP220" s="58"/>
      <c r="BQ220" s="58"/>
      <c r="BR220" s="58"/>
      <c r="BS220" s="58"/>
    </row>
    <row r="221" spans="1:71" x14ac:dyDescent="0.2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230"/>
      <c r="BG221" s="58"/>
      <c r="BH221" s="58"/>
      <c r="BI221" s="58"/>
      <c r="BJ221" s="58"/>
      <c r="BK221" s="58"/>
      <c r="BL221" s="58"/>
      <c r="BM221" s="58"/>
      <c r="BN221" s="58"/>
      <c r="BO221" s="58"/>
      <c r="BP221" s="58"/>
      <c r="BQ221" s="58"/>
      <c r="BR221" s="58"/>
      <c r="BS221" s="58"/>
    </row>
    <row r="222" spans="1:71" x14ac:dyDescent="0.2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230"/>
      <c r="BG222" s="58"/>
      <c r="BH222" s="58"/>
      <c r="BI222" s="58"/>
      <c r="BJ222" s="58"/>
      <c r="BK222" s="58"/>
      <c r="BL222" s="58"/>
      <c r="BM222" s="58"/>
      <c r="BN222" s="58"/>
      <c r="BO222" s="58"/>
      <c r="BP222" s="58"/>
      <c r="BQ222" s="58"/>
      <c r="BR222" s="58"/>
      <c r="BS222" s="58"/>
    </row>
    <row r="223" spans="1:71" x14ac:dyDescent="0.2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230"/>
      <c r="BG223" s="58"/>
      <c r="BH223" s="58"/>
      <c r="BI223" s="58"/>
      <c r="BJ223" s="58"/>
      <c r="BK223" s="58"/>
      <c r="BL223" s="58"/>
      <c r="BM223" s="58"/>
      <c r="BN223" s="58"/>
      <c r="BO223" s="58"/>
      <c r="BP223" s="58"/>
      <c r="BQ223" s="58"/>
      <c r="BR223" s="58"/>
      <c r="BS223" s="58"/>
    </row>
    <row r="224" spans="1:71" x14ac:dyDescent="0.2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230"/>
      <c r="BG224" s="58"/>
      <c r="BH224" s="58"/>
      <c r="BI224" s="58"/>
      <c r="BJ224" s="58"/>
      <c r="BK224" s="58"/>
      <c r="BL224" s="58"/>
      <c r="BM224" s="58"/>
      <c r="BN224" s="58"/>
      <c r="BO224" s="58"/>
      <c r="BP224" s="58"/>
      <c r="BQ224" s="58"/>
      <c r="BR224" s="58"/>
      <c r="BS224" s="58"/>
    </row>
    <row r="225" spans="1:71" x14ac:dyDescent="0.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230"/>
      <c r="BG225" s="58"/>
      <c r="BH225" s="58"/>
      <c r="BI225" s="58"/>
      <c r="BJ225" s="58"/>
      <c r="BK225" s="58"/>
      <c r="BL225" s="58"/>
      <c r="BM225" s="58"/>
      <c r="BN225" s="58"/>
      <c r="BO225" s="58"/>
      <c r="BP225" s="58"/>
      <c r="BQ225" s="58"/>
      <c r="BR225" s="58"/>
      <c r="BS225" s="58"/>
    </row>
    <row r="226" spans="1:71" x14ac:dyDescent="0.2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230"/>
      <c r="BG226" s="58"/>
      <c r="BH226" s="58"/>
      <c r="BI226" s="58"/>
      <c r="BJ226" s="58"/>
      <c r="BK226" s="58"/>
      <c r="BL226" s="58"/>
      <c r="BM226" s="58"/>
      <c r="BN226" s="58"/>
      <c r="BO226" s="58"/>
      <c r="BP226" s="58"/>
      <c r="BQ226" s="58"/>
      <c r="BR226" s="58"/>
      <c r="BS226" s="58"/>
    </row>
    <row r="227" spans="1:71"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230"/>
      <c r="BG227" s="58"/>
      <c r="BH227" s="58"/>
      <c r="BI227" s="58"/>
      <c r="BJ227" s="58"/>
      <c r="BK227" s="58"/>
      <c r="BL227" s="58"/>
      <c r="BM227" s="58"/>
      <c r="BN227" s="58"/>
      <c r="BO227" s="58"/>
      <c r="BP227" s="58"/>
      <c r="BQ227" s="58"/>
      <c r="BR227" s="58"/>
      <c r="BS227" s="58"/>
    </row>
    <row r="228" spans="1:71"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230"/>
      <c r="BG228" s="58"/>
      <c r="BH228" s="58"/>
      <c r="BI228" s="58"/>
      <c r="BJ228" s="58"/>
      <c r="BK228" s="58"/>
      <c r="BL228" s="58"/>
      <c r="BM228" s="58"/>
      <c r="BN228" s="58"/>
      <c r="BO228" s="58"/>
      <c r="BP228" s="58"/>
      <c r="BQ228" s="58"/>
      <c r="BR228" s="58"/>
      <c r="BS228" s="58"/>
    </row>
    <row r="229" spans="1:71"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230"/>
      <c r="BG229" s="58"/>
      <c r="BH229" s="58"/>
      <c r="BI229" s="58"/>
      <c r="BJ229" s="58"/>
      <c r="BK229" s="58"/>
      <c r="BL229" s="58"/>
      <c r="BM229" s="58"/>
      <c r="BN229" s="58"/>
      <c r="BO229" s="58"/>
      <c r="BP229" s="58"/>
      <c r="BQ229" s="58"/>
      <c r="BR229" s="58"/>
      <c r="BS229" s="58"/>
    </row>
    <row r="230" spans="1:71" x14ac:dyDescent="0.2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230"/>
      <c r="BG230" s="58"/>
      <c r="BH230" s="58"/>
      <c r="BI230" s="58"/>
      <c r="BJ230" s="58"/>
      <c r="BK230" s="58"/>
      <c r="BL230" s="58"/>
      <c r="BM230" s="58"/>
      <c r="BN230" s="58"/>
      <c r="BO230" s="58"/>
      <c r="BP230" s="58"/>
      <c r="BQ230" s="58"/>
      <c r="BR230" s="58"/>
      <c r="BS230" s="58"/>
    </row>
    <row r="231" spans="1:71" x14ac:dyDescent="0.2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230"/>
      <c r="BG231" s="58"/>
      <c r="BH231" s="58"/>
      <c r="BI231" s="58"/>
      <c r="BJ231" s="58"/>
      <c r="BK231" s="58"/>
      <c r="BL231" s="58"/>
      <c r="BM231" s="58"/>
      <c r="BN231" s="58"/>
      <c r="BO231" s="58"/>
      <c r="BP231" s="58"/>
      <c r="BQ231" s="58"/>
      <c r="BR231" s="58"/>
      <c r="BS231" s="58"/>
    </row>
    <row r="232" spans="1:71" x14ac:dyDescent="0.2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230"/>
      <c r="BG232" s="58"/>
      <c r="BH232" s="58"/>
      <c r="BI232" s="58"/>
      <c r="BJ232" s="58"/>
      <c r="BK232" s="58"/>
      <c r="BL232" s="58"/>
      <c r="BM232" s="58"/>
      <c r="BN232" s="58"/>
      <c r="BO232" s="58"/>
      <c r="BP232" s="58"/>
      <c r="BQ232" s="58"/>
      <c r="BR232" s="58"/>
      <c r="BS232" s="58"/>
    </row>
    <row r="233" spans="1:71" x14ac:dyDescent="0.2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230"/>
      <c r="BG233" s="58"/>
      <c r="BH233" s="58"/>
      <c r="BI233" s="58"/>
      <c r="BJ233" s="58"/>
      <c r="BK233" s="58"/>
      <c r="BL233" s="58"/>
      <c r="BM233" s="58"/>
      <c r="BN233" s="58"/>
      <c r="BO233" s="58"/>
      <c r="BP233" s="58"/>
      <c r="BQ233" s="58"/>
      <c r="BR233" s="58"/>
      <c r="BS233" s="58"/>
    </row>
    <row r="234" spans="1:71" x14ac:dyDescent="0.2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230"/>
      <c r="BG234" s="58"/>
      <c r="BH234" s="58"/>
      <c r="BI234" s="58"/>
      <c r="BJ234" s="58"/>
      <c r="BK234" s="58"/>
      <c r="BL234" s="58"/>
      <c r="BM234" s="58"/>
      <c r="BN234" s="58"/>
      <c r="BO234" s="58"/>
      <c r="BP234" s="58"/>
      <c r="BQ234" s="58"/>
      <c r="BR234" s="58"/>
      <c r="BS234" s="58"/>
    </row>
    <row r="235" spans="1:71" x14ac:dyDescent="0.2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230"/>
      <c r="BG235" s="58"/>
      <c r="BH235" s="58"/>
      <c r="BI235" s="58"/>
      <c r="BJ235" s="58"/>
      <c r="BK235" s="58"/>
      <c r="BL235" s="58"/>
      <c r="BM235" s="58"/>
      <c r="BN235" s="58"/>
      <c r="BO235" s="58"/>
      <c r="BP235" s="58"/>
      <c r="BQ235" s="58"/>
      <c r="BR235" s="58"/>
      <c r="BS235" s="58"/>
    </row>
    <row r="236" spans="1:71" x14ac:dyDescent="0.2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230"/>
      <c r="BG236" s="58"/>
      <c r="BH236" s="58"/>
      <c r="BI236" s="58"/>
      <c r="BJ236" s="58"/>
      <c r="BK236" s="58"/>
      <c r="BL236" s="58"/>
      <c r="BM236" s="58"/>
      <c r="BN236" s="58"/>
      <c r="BO236" s="58"/>
      <c r="BP236" s="58"/>
      <c r="BQ236" s="58"/>
      <c r="BR236" s="58"/>
      <c r="BS236" s="58"/>
    </row>
    <row r="237" spans="1:71" x14ac:dyDescent="0.2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230"/>
      <c r="BG237" s="58"/>
      <c r="BH237" s="58"/>
      <c r="BI237" s="58"/>
      <c r="BJ237" s="58"/>
      <c r="BK237" s="58"/>
      <c r="BL237" s="58"/>
      <c r="BM237" s="58"/>
      <c r="BN237" s="58"/>
      <c r="BO237" s="58"/>
      <c r="BP237" s="58"/>
      <c r="BQ237" s="58"/>
      <c r="BR237" s="58"/>
      <c r="BS237" s="58"/>
    </row>
    <row r="238" spans="1:71" x14ac:dyDescent="0.2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230"/>
      <c r="BG238" s="58"/>
      <c r="BH238" s="58"/>
      <c r="BI238" s="58"/>
      <c r="BJ238" s="58"/>
      <c r="BK238" s="58"/>
      <c r="BL238" s="58"/>
      <c r="BM238" s="58"/>
      <c r="BN238" s="58"/>
      <c r="BO238" s="58"/>
      <c r="BP238" s="58"/>
      <c r="BQ238" s="58"/>
      <c r="BR238" s="58"/>
      <c r="BS238" s="58"/>
    </row>
    <row r="239" spans="1:71" x14ac:dyDescent="0.2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230"/>
      <c r="BG239" s="58"/>
      <c r="BH239" s="58"/>
      <c r="BI239" s="58"/>
      <c r="BJ239" s="58"/>
      <c r="BK239" s="58"/>
      <c r="BL239" s="58"/>
      <c r="BM239" s="58"/>
      <c r="BN239" s="58"/>
      <c r="BO239" s="58"/>
      <c r="BP239" s="58"/>
      <c r="BQ239" s="58"/>
      <c r="BR239" s="58"/>
      <c r="BS239" s="58"/>
    </row>
    <row r="240" spans="1:71" x14ac:dyDescent="0.2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230"/>
      <c r="BG240" s="58"/>
      <c r="BH240" s="58"/>
      <c r="BI240" s="58"/>
      <c r="BJ240" s="58"/>
      <c r="BK240" s="58"/>
      <c r="BL240" s="58"/>
      <c r="BM240" s="58"/>
      <c r="BN240" s="58"/>
      <c r="BO240" s="58"/>
      <c r="BP240" s="58"/>
      <c r="BQ240" s="58"/>
      <c r="BR240" s="58"/>
      <c r="BS240" s="58"/>
    </row>
    <row r="241" spans="1:71" x14ac:dyDescent="0.2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230"/>
      <c r="BG241" s="58"/>
      <c r="BH241" s="58"/>
      <c r="BI241" s="58"/>
      <c r="BJ241" s="58"/>
      <c r="BK241" s="58"/>
      <c r="BL241" s="58"/>
      <c r="BM241" s="58"/>
      <c r="BN241" s="58"/>
      <c r="BO241" s="58"/>
      <c r="BP241" s="58"/>
      <c r="BQ241" s="58"/>
      <c r="BR241" s="58"/>
      <c r="BS241" s="58"/>
    </row>
    <row r="242" spans="1:71" x14ac:dyDescent="0.2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230"/>
      <c r="BG242" s="58"/>
      <c r="BH242" s="58"/>
      <c r="BI242" s="58"/>
      <c r="BJ242" s="58"/>
      <c r="BK242" s="58"/>
      <c r="BL242" s="58"/>
      <c r="BM242" s="58"/>
      <c r="BN242" s="58"/>
      <c r="BO242" s="58"/>
      <c r="BP242" s="58"/>
      <c r="BQ242" s="58"/>
      <c r="BR242" s="58"/>
      <c r="BS242" s="58"/>
    </row>
    <row r="243" spans="1:71" x14ac:dyDescent="0.2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230"/>
      <c r="BG243" s="58"/>
      <c r="BH243" s="58"/>
      <c r="BI243" s="58"/>
      <c r="BJ243" s="58"/>
      <c r="BK243" s="58"/>
      <c r="BL243" s="58"/>
      <c r="BM243" s="58"/>
      <c r="BN243" s="58"/>
      <c r="BO243" s="58"/>
      <c r="BP243" s="58"/>
      <c r="BQ243" s="58"/>
      <c r="BR243" s="58"/>
      <c r="BS243" s="58"/>
    </row>
    <row r="244" spans="1:71" x14ac:dyDescent="0.2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230"/>
      <c r="BG244" s="58"/>
      <c r="BH244" s="58"/>
      <c r="BI244" s="58"/>
      <c r="BJ244" s="58"/>
      <c r="BK244" s="58"/>
      <c r="BL244" s="58"/>
      <c r="BM244" s="58"/>
      <c r="BN244" s="58"/>
      <c r="BO244" s="58"/>
      <c r="BP244" s="58"/>
      <c r="BQ244" s="58"/>
      <c r="BR244" s="58"/>
      <c r="BS244" s="58"/>
    </row>
    <row r="245" spans="1:71" x14ac:dyDescent="0.2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c r="BA245" s="58"/>
      <c r="BB245" s="58"/>
      <c r="BC245" s="58"/>
      <c r="BD245" s="58"/>
      <c r="BE245" s="58"/>
      <c r="BF245" s="230"/>
      <c r="BG245" s="58"/>
      <c r="BH245" s="58"/>
      <c r="BI245" s="58"/>
      <c r="BJ245" s="58"/>
      <c r="BK245" s="58"/>
      <c r="BL245" s="58"/>
      <c r="BM245" s="58"/>
      <c r="BN245" s="58"/>
      <c r="BO245" s="58"/>
      <c r="BP245" s="58"/>
      <c r="BQ245" s="58"/>
      <c r="BR245" s="58"/>
      <c r="BS245" s="58"/>
    </row>
    <row r="246" spans="1:71" x14ac:dyDescent="0.2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c r="BA246" s="58"/>
      <c r="BB246" s="58"/>
      <c r="BC246" s="58"/>
      <c r="BD246" s="58"/>
      <c r="BE246" s="58"/>
      <c r="BF246" s="230"/>
      <c r="BG246" s="58"/>
      <c r="BH246" s="58"/>
      <c r="BI246" s="58"/>
      <c r="BJ246" s="58"/>
      <c r="BK246" s="58"/>
      <c r="BL246" s="58"/>
      <c r="BM246" s="58"/>
      <c r="BN246" s="58"/>
      <c r="BO246" s="58"/>
      <c r="BP246" s="58"/>
      <c r="BQ246" s="58"/>
      <c r="BR246" s="58"/>
      <c r="BS246" s="58"/>
    </row>
    <row r="247" spans="1:71" x14ac:dyDescent="0.2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c r="BA247" s="58"/>
      <c r="BB247" s="58"/>
      <c r="BC247" s="58"/>
      <c r="BD247" s="58"/>
      <c r="BE247" s="58"/>
      <c r="BF247" s="230"/>
      <c r="BG247" s="58"/>
      <c r="BH247" s="58"/>
      <c r="BI247" s="58"/>
      <c r="BJ247" s="58"/>
      <c r="BK247" s="58"/>
      <c r="BL247" s="58"/>
      <c r="BM247" s="58"/>
      <c r="BN247" s="58"/>
      <c r="BO247" s="58"/>
      <c r="BP247" s="58"/>
      <c r="BQ247" s="58"/>
      <c r="BR247" s="58"/>
      <c r="BS247" s="58"/>
    </row>
    <row r="248" spans="1:71" x14ac:dyDescent="0.2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c r="BA248" s="58"/>
      <c r="BB248" s="58"/>
      <c r="BC248" s="58"/>
      <c r="BD248" s="58"/>
      <c r="BE248" s="58"/>
      <c r="BF248" s="230"/>
      <c r="BG248" s="58"/>
      <c r="BH248" s="58"/>
      <c r="BI248" s="58"/>
      <c r="BJ248" s="58"/>
      <c r="BK248" s="58"/>
      <c r="BL248" s="58"/>
      <c r="BM248" s="58"/>
      <c r="BN248" s="58"/>
      <c r="BO248" s="58"/>
      <c r="BP248" s="58"/>
      <c r="BQ248" s="58"/>
      <c r="BR248" s="58"/>
      <c r="BS248" s="58"/>
    </row>
    <row r="249" spans="1:71" x14ac:dyDescent="0.2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c r="BA249" s="58"/>
      <c r="BB249" s="58"/>
      <c r="BC249" s="58"/>
      <c r="BD249" s="58"/>
      <c r="BE249" s="58"/>
      <c r="BF249" s="230"/>
      <c r="BG249" s="58"/>
      <c r="BH249" s="58"/>
      <c r="BI249" s="58"/>
      <c r="BJ249" s="58"/>
      <c r="BK249" s="58"/>
      <c r="BL249" s="58"/>
      <c r="BM249" s="58"/>
      <c r="BN249" s="58"/>
      <c r="BO249" s="58"/>
      <c r="BP249" s="58"/>
      <c r="BQ249" s="58"/>
      <c r="BR249" s="58"/>
      <c r="BS249" s="58"/>
    </row>
    <row r="250" spans="1:7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c r="BA250" s="58"/>
      <c r="BB250" s="58"/>
      <c r="BC250" s="58"/>
      <c r="BD250" s="58"/>
      <c r="BE250" s="58"/>
      <c r="BF250" s="230"/>
      <c r="BG250" s="58"/>
      <c r="BH250" s="58"/>
      <c r="BI250" s="58"/>
      <c r="BJ250" s="58"/>
      <c r="BK250" s="58"/>
      <c r="BL250" s="58"/>
      <c r="BM250" s="58"/>
      <c r="BN250" s="58"/>
      <c r="BO250" s="58"/>
      <c r="BP250" s="58"/>
      <c r="BQ250" s="58"/>
      <c r="BR250" s="58"/>
      <c r="BS250" s="58"/>
    </row>
    <row r="251" spans="1:71" x14ac:dyDescent="0.2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230"/>
      <c r="BG251" s="58"/>
      <c r="BH251" s="58"/>
      <c r="BI251" s="58"/>
      <c r="BJ251" s="58"/>
      <c r="BK251" s="58"/>
      <c r="BL251" s="58"/>
      <c r="BM251" s="58"/>
      <c r="BN251" s="58"/>
      <c r="BO251" s="58"/>
      <c r="BP251" s="58"/>
      <c r="BQ251" s="58"/>
      <c r="BR251" s="58"/>
      <c r="BS251" s="58"/>
    </row>
    <row r="252" spans="1:71" x14ac:dyDescent="0.2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230"/>
      <c r="BG252" s="58"/>
      <c r="BH252" s="58"/>
      <c r="BI252" s="58"/>
      <c r="BJ252" s="58"/>
      <c r="BK252" s="58"/>
      <c r="BL252" s="58"/>
      <c r="BM252" s="58"/>
      <c r="BN252" s="58"/>
      <c r="BO252" s="58"/>
      <c r="BP252" s="58"/>
      <c r="BQ252" s="58"/>
      <c r="BR252" s="58"/>
      <c r="BS252" s="58"/>
    </row>
    <row r="253" spans="1:71" x14ac:dyDescent="0.2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c r="BA253" s="58"/>
      <c r="BB253" s="58"/>
      <c r="BC253" s="58"/>
      <c r="BD253" s="58"/>
      <c r="BE253" s="58"/>
      <c r="BF253" s="230"/>
      <c r="BG253" s="58"/>
      <c r="BH253" s="58"/>
      <c r="BI253" s="58"/>
      <c r="BJ253" s="58"/>
      <c r="BK253" s="58"/>
      <c r="BL253" s="58"/>
      <c r="BM253" s="58"/>
      <c r="BN253" s="58"/>
      <c r="BO253" s="58"/>
      <c r="BP253" s="58"/>
      <c r="BQ253" s="58"/>
      <c r="BR253" s="58"/>
      <c r="BS253" s="58"/>
    </row>
    <row r="254" spans="1:71" x14ac:dyDescent="0.2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230"/>
      <c r="BG254" s="58"/>
      <c r="BH254" s="58"/>
      <c r="BI254" s="58"/>
      <c r="BJ254" s="58"/>
      <c r="BK254" s="58"/>
      <c r="BL254" s="58"/>
      <c r="BM254" s="58"/>
      <c r="BN254" s="58"/>
      <c r="BO254" s="58"/>
      <c r="BP254" s="58"/>
      <c r="BQ254" s="58"/>
      <c r="BR254" s="58"/>
      <c r="BS254" s="58"/>
    </row>
    <row r="255" spans="1:71" x14ac:dyDescent="0.2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c r="BA255" s="58"/>
      <c r="BB255" s="58"/>
      <c r="BC255" s="58"/>
      <c r="BD255" s="58"/>
      <c r="BE255" s="58"/>
      <c r="BF255" s="230"/>
      <c r="BG255" s="58"/>
      <c r="BH255" s="58"/>
      <c r="BI255" s="58"/>
      <c r="BJ255" s="58"/>
      <c r="BK255" s="58"/>
      <c r="BL255" s="58"/>
      <c r="BM255" s="58"/>
      <c r="BN255" s="58"/>
      <c r="BO255" s="58"/>
      <c r="BP255" s="58"/>
      <c r="BQ255" s="58"/>
      <c r="BR255" s="58"/>
      <c r="BS255" s="58"/>
    </row>
    <row r="256" spans="1:71" x14ac:dyDescent="0.2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c r="BA256" s="58"/>
      <c r="BB256" s="58"/>
      <c r="BC256" s="58"/>
      <c r="BD256" s="58"/>
      <c r="BE256" s="58"/>
      <c r="BF256" s="230"/>
      <c r="BG256" s="58"/>
      <c r="BH256" s="58"/>
      <c r="BI256" s="58"/>
      <c r="BJ256" s="58"/>
      <c r="BK256" s="58"/>
      <c r="BL256" s="58"/>
      <c r="BM256" s="58"/>
      <c r="BN256" s="58"/>
      <c r="BO256" s="58"/>
      <c r="BP256" s="58"/>
      <c r="BQ256" s="58"/>
      <c r="BR256" s="58"/>
      <c r="BS256" s="58"/>
    </row>
    <row r="257" spans="1:71" x14ac:dyDescent="0.2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230"/>
      <c r="BG257" s="58"/>
      <c r="BH257" s="58"/>
      <c r="BI257" s="58"/>
      <c r="BJ257" s="58"/>
      <c r="BK257" s="58"/>
      <c r="BL257" s="58"/>
      <c r="BM257" s="58"/>
      <c r="BN257" s="58"/>
      <c r="BO257" s="58"/>
      <c r="BP257" s="58"/>
      <c r="BQ257" s="58"/>
      <c r="BR257" s="58"/>
      <c r="BS257" s="58"/>
    </row>
    <row r="258" spans="1:71" x14ac:dyDescent="0.2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c r="BA258" s="58"/>
      <c r="BB258" s="58"/>
      <c r="BC258" s="58"/>
      <c r="BD258" s="58"/>
      <c r="BE258" s="58"/>
      <c r="BF258" s="230"/>
      <c r="BG258" s="58"/>
      <c r="BH258" s="58"/>
      <c r="BI258" s="58"/>
      <c r="BJ258" s="58"/>
      <c r="BK258" s="58"/>
      <c r="BL258" s="58"/>
      <c r="BM258" s="58"/>
      <c r="BN258" s="58"/>
      <c r="BO258" s="58"/>
      <c r="BP258" s="58"/>
      <c r="BQ258" s="58"/>
      <c r="BR258" s="58"/>
      <c r="BS258" s="58"/>
    </row>
    <row r="259" spans="1:71" x14ac:dyDescent="0.2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c r="BA259" s="58"/>
      <c r="BB259" s="58"/>
      <c r="BC259" s="58"/>
      <c r="BD259" s="58"/>
      <c r="BE259" s="58"/>
      <c r="BF259" s="230"/>
      <c r="BG259" s="58"/>
      <c r="BH259" s="58"/>
      <c r="BI259" s="58"/>
      <c r="BJ259" s="58"/>
      <c r="BK259" s="58"/>
      <c r="BL259" s="58"/>
      <c r="BM259" s="58"/>
      <c r="BN259" s="58"/>
      <c r="BO259" s="58"/>
      <c r="BP259" s="58"/>
      <c r="BQ259" s="58"/>
      <c r="BR259" s="58"/>
      <c r="BS259" s="58"/>
    </row>
    <row r="260" spans="1:71" x14ac:dyDescent="0.2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c r="BA260" s="58"/>
      <c r="BB260" s="58"/>
      <c r="BC260" s="58"/>
      <c r="BD260" s="58"/>
      <c r="BE260" s="58"/>
      <c r="BF260" s="230"/>
      <c r="BG260" s="58"/>
      <c r="BH260" s="58"/>
      <c r="BI260" s="58"/>
      <c r="BJ260" s="58"/>
      <c r="BK260" s="58"/>
      <c r="BL260" s="58"/>
      <c r="BM260" s="58"/>
      <c r="BN260" s="58"/>
      <c r="BO260" s="58"/>
      <c r="BP260" s="58"/>
      <c r="BQ260" s="58"/>
      <c r="BR260" s="58"/>
      <c r="BS260" s="58"/>
    </row>
    <row r="261" spans="1:71" x14ac:dyDescent="0.2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c r="BA261" s="58"/>
      <c r="BB261" s="58"/>
      <c r="BC261" s="58"/>
      <c r="BD261" s="58"/>
      <c r="BE261" s="58"/>
      <c r="BF261" s="230"/>
      <c r="BG261" s="58"/>
      <c r="BH261" s="58"/>
      <c r="BI261" s="58"/>
      <c r="BJ261" s="58"/>
      <c r="BK261" s="58"/>
      <c r="BL261" s="58"/>
      <c r="BM261" s="58"/>
      <c r="BN261" s="58"/>
      <c r="BO261" s="58"/>
      <c r="BP261" s="58"/>
      <c r="BQ261" s="58"/>
      <c r="BR261" s="58"/>
      <c r="BS261" s="58"/>
    </row>
    <row r="262" spans="1:71"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c r="BA262" s="58"/>
      <c r="BB262" s="58"/>
      <c r="BC262" s="58"/>
      <c r="BD262" s="58"/>
      <c r="BE262" s="58"/>
      <c r="BF262" s="230"/>
      <c r="BG262" s="58"/>
      <c r="BH262" s="58"/>
      <c r="BI262" s="58"/>
      <c r="BJ262" s="58"/>
      <c r="BK262" s="58"/>
      <c r="BL262" s="58"/>
      <c r="BM262" s="58"/>
      <c r="BN262" s="58"/>
      <c r="BO262" s="58"/>
      <c r="BP262" s="58"/>
      <c r="BQ262" s="58"/>
      <c r="BR262" s="58"/>
      <c r="BS262" s="58"/>
    </row>
    <row r="263" spans="1:71" x14ac:dyDescent="0.2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c r="BA263" s="58"/>
      <c r="BB263" s="58"/>
      <c r="BC263" s="58"/>
      <c r="BD263" s="58"/>
      <c r="BE263" s="58"/>
      <c r="BF263" s="230"/>
      <c r="BG263" s="58"/>
      <c r="BH263" s="58"/>
      <c r="BI263" s="58"/>
      <c r="BJ263" s="58"/>
      <c r="BK263" s="58"/>
      <c r="BL263" s="58"/>
      <c r="BM263" s="58"/>
      <c r="BN263" s="58"/>
      <c r="BO263" s="58"/>
      <c r="BP263" s="58"/>
      <c r="BQ263" s="58"/>
      <c r="BR263" s="58"/>
      <c r="BS263" s="58"/>
    </row>
    <row r="264" spans="1:71" x14ac:dyDescent="0.2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c r="BA264" s="58"/>
      <c r="BB264" s="58"/>
      <c r="BC264" s="58"/>
      <c r="BD264" s="58"/>
      <c r="BE264" s="58"/>
      <c r="BF264" s="230"/>
      <c r="BG264" s="58"/>
      <c r="BH264" s="58"/>
      <c r="BI264" s="58"/>
      <c r="BJ264" s="58"/>
      <c r="BK264" s="58"/>
      <c r="BL264" s="58"/>
      <c r="BM264" s="58"/>
      <c r="BN264" s="58"/>
      <c r="BO264" s="58"/>
      <c r="BP264" s="58"/>
      <c r="BQ264" s="58"/>
      <c r="BR264" s="58"/>
      <c r="BS264" s="58"/>
    </row>
    <row r="265" spans="1:71"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c r="BA265" s="58"/>
      <c r="BB265" s="58"/>
      <c r="BC265" s="58"/>
      <c r="BD265" s="58"/>
      <c r="BE265" s="58"/>
      <c r="BF265" s="230"/>
      <c r="BG265" s="58"/>
      <c r="BH265" s="58"/>
      <c r="BI265" s="58"/>
      <c r="BJ265" s="58"/>
      <c r="BK265" s="58"/>
      <c r="BL265" s="58"/>
      <c r="BM265" s="58"/>
      <c r="BN265" s="58"/>
      <c r="BO265" s="58"/>
      <c r="BP265" s="58"/>
      <c r="BQ265" s="58"/>
      <c r="BR265" s="58"/>
      <c r="BS265" s="58"/>
    </row>
    <row r="266" spans="1:71"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c r="BA266" s="58"/>
      <c r="BB266" s="58"/>
      <c r="BC266" s="58"/>
      <c r="BD266" s="58"/>
      <c r="BE266" s="58"/>
      <c r="BF266" s="230"/>
      <c r="BG266" s="58"/>
      <c r="BH266" s="58"/>
      <c r="BI266" s="58"/>
      <c r="BJ266" s="58"/>
      <c r="BK266" s="58"/>
      <c r="BL266" s="58"/>
      <c r="BM266" s="58"/>
      <c r="BN266" s="58"/>
      <c r="BO266" s="58"/>
      <c r="BP266" s="58"/>
      <c r="BQ266" s="58"/>
      <c r="BR266" s="58"/>
      <c r="BS266" s="58"/>
    </row>
    <row r="267" spans="1:71"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c r="BA267" s="58"/>
      <c r="BB267" s="58"/>
      <c r="BC267" s="58"/>
      <c r="BD267" s="58"/>
      <c r="BE267" s="58"/>
      <c r="BF267" s="230"/>
      <c r="BG267" s="58"/>
      <c r="BH267" s="58"/>
      <c r="BI267" s="58"/>
      <c r="BJ267" s="58"/>
      <c r="BK267" s="58"/>
      <c r="BL267" s="58"/>
      <c r="BM267" s="58"/>
      <c r="BN267" s="58"/>
      <c r="BO267" s="58"/>
      <c r="BP267" s="58"/>
      <c r="BQ267" s="58"/>
      <c r="BR267" s="58"/>
      <c r="BS267" s="58"/>
    </row>
    <row r="268" spans="1:71"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c r="BA268" s="58"/>
      <c r="BB268" s="58"/>
      <c r="BC268" s="58"/>
      <c r="BD268" s="58"/>
      <c r="BE268" s="58"/>
      <c r="BF268" s="230"/>
      <c r="BG268" s="58"/>
      <c r="BH268" s="58"/>
      <c r="BI268" s="58"/>
      <c r="BJ268" s="58"/>
      <c r="BK268" s="58"/>
      <c r="BL268" s="58"/>
      <c r="BM268" s="58"/>
      <c r="BN268" s="58"/>
      <c r="BO268" s="58"/>
      <c r="BP268" s="58"/>
      <c r="BQ268" s="58"/>
      <c r="BR268" s="58"/>
      <c r="BS268" s="58"/>
    </row>
    <row r="269" spans="1:71"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c r="BA269" s="58"/>
      <c r="BB269" s="58"/>
      <c r="BC269" s="58"/>
      <c r="BD269" s="58"/>
      <c r="BE269" s="58"/>
      <c r="BF269" s="230"/>
      <c r="BG269" s="58"/>
      <c r="BH269" s="58"/>
      <c r="BI269" s="58"/>
      <c r="BJ269" s="58"/>
      <c r="BK269" s="58"/>
      <c r="BL269" s="58"/>
      <c r="BM269" s="58"/>
      <c r="BN269" s="58"/>
      <c r="BO269" s="58"/>
      <c r="BP269" s="58"/>
      <c r="BQ269" s="58"/>
      <c r="BR269" s="58"/>
      <c r="BS269" s="58"/>
    </row>
    <row r="270" spans="1:71"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c r="BA270" s="58"/>
      <c r="BB270" s="58"/>
      <c r="BC270" s="58"/>
      <c r="BD270" s="58"/>
      <c r="BE270" s="58"/>
      <c r="BF270" s="230"/>
      <c r="BG270" s="58"/>
      <c r="BH270" s="58"/>
      <c r="BI270" s="58"/>
      <c r="BJ270" s="58"/>
      <c r="BK270" s="58"/>
      <c r="BL270" s="58"/>
      <c r="BM270" s="58"/>
      <c r="BN270" s="58"/>
      <c r="BO270" s="58"/>
      <c r="BP270" s="58"/>
      <c r="BQ270" s="58"/>
      <c r="BR270" s="58"/>
      <c r="BS270" s="58"/>
    </row>
    <row r="271" spans="1:71"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230"/>
      <c r="BG271" s="58"/>
      <c r="BH271" s="58"/>
      <c r="BI271" s="58"/>
      <c r="BJ271" s="58"/>
      <c r="BK271" s="58"/>
      <c r="BL271" s="58"/>
      <c r="BM271" s="58"/>
      <c r="BN271" s="58"/>
      <c r="BO271" s="58"/>
      <c r="BP271" s="58"/>
      <c r="BQ271" s="58"/>
      <c r="BR271" s="58"/>
      <c r="BS271" s="58"/>
    </row>
    <row r="272" spans="1:71"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230"/>
      <c r="BG272" s="58"/>
      <c r="BH272" s="58"/>
      <c r="BI272" s="58"/>
      <c r="BJ272" s="58"/>
      <c r="BK272" s="58"/>
      <c r="BL272" s="58"/>
      <c r="BM272" s="58"/>
      <c r="BN272" s="58"/>
      <c r="BO272" s="58"/>
      <c r="BP272" s="58"/>
      <c r="BQ272" s="58"/>
      <c r="BR272" s="58"/>
      <c r="BS272" s="58"/>
    </row>
    <row r="273" spans="1:71"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c r="BA273" s="58"/>
      <c r="BB273" s="58"/>
      <c r="BC273" s="58"/>
      <c r="BD273" s="58"/>
      <c r="BE273" s="58"/>
      <c r="BF273" s="230"/>
      <c r="BG273" s="58"/>
      <c r="BH273" s="58"/>
      <c r="BI273" s="58"/>
      <c r="BJ273" s="58"/>
      <c r="BK273" s="58"/>
      <c r="BL273" s="58"/>
      <c r="BM273" s="58"/>
      <c r="BN273" s="58"/>
      <c r="BO273" s="58"/>
      <c r="BP273" s="58"/>
      <c r="BQ273" s="58"/>
      <c r="BR273" s="58"/>
      <c r="BS273" s="58"/>
    </row>
    <row r="274" spans="1:71"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c r="BA274" s="58"/>
      <c r="BB274" s="58"/>
      <c r="BC274" s="58"/>
      <c r="BD274" s="58"/>
      <c r="BE274" s="58"/>
      <c r="BF274" s="230"/>
      <c r="BG274" s="58"/>
      <c r="BH274" s="58"/>
      <c r="BI274" s="58"/>
      <c r="BJ274" s="58"/>
      <c r="BK274" s="58"/>
      <c r="BL274" s="58"/>
      <c r="BM274" s="58"/>
      <c r="BN274" s="58"/>
      <c r="BO274" s="58"/>
      <c r="BP274" s="58"/>
      <c r="BQ274" s="58"/>
      <c r="BR274" s="58"/>
      <c r="BS274" s="58"/>
    </row>
    <row r="275" spans="1:71"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c r="BA275" s="58"/>
      <c r="BB275" s="58"/>
      <c r="BC275" s="58"/>
      <c r="BD275" s="58"/>
      <c r="BE275" s="58"/>
      <c r="BF275" s="230"/>
      <c r="BG275" s="58"/>
      <c r="BH275" s="58"/>
      <c r="BI275" s="58"/>
      <c r="BJ275" s="58"/>
      <c r="BK275" s="58"/>
      <c r="BL275" s="58"/>
      <c r="BM275" s="58"/>
      <c r="BN275" s="58"/>
      <c r="BO275" s="58"/>
      <c r="BP275" s="58"/>
      <c r="BQ275" s="58"/>
      <c r="BR275" s="58"/>
      <c r="BS275" s="58"/>
    </row>
    <row r="276" spans="1:71"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c r="BA276" s="58"/>
      <c r="BB276" s="58"/>
      <c r="BC276" s="58"/>
      <c r="BD276" s="58"/>
      <c r="BE276" s="58"/>
      <c r="BF276" s="230"/>
      <c r="BG276" s="58"/>
      <c r="BH276" s="58"/>
      <c r="BI276" s="58"/>
      <c r="BJ276" s="58"/>
      <c r="BK276" s="58"/>
      <c r="BL276" s="58"/>
      <c r="BM276" s="58"/>
      <c r="BN276" s="58"/>
      <c r="BO276" s="58"/>
      <c r="BP276" s="58"/>
      <c r="BQ276" s="58"/>
      <c r="BR276" s="58"/>
      <c r="BS276" s="58"/>
    </row>
    <row r="277" spans="1:71"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c r="BA277" s="58"/>
      <c r="BB277" s="58"/>
      <c r="BC277" s="58"/>
      <c r="BD277" s="58"/>
      <c r="BE277" s="58"/>
      <c r="BF277" s="230"/>
      <c r="BG277" s="58"/>
      <c r="BH277" s="58"/>
      <c r="BI277" s="58"/>
      <c r="BJ277" s="58"/>
      <c r="BK277" s="58"/>
      <c r="BL277" s="58"/>
      <c r="BM277" s="58"/>
      <c r="BN277" s="58"/>
      <c r="BO277" s="58"/>
      <c r="BP277" s="58"/>
      <c r="BQ277" s="58"/>
      <c r="BR277" s="58"/>
      <c r="BS277" s="58"/>
    </row>
    <row r="278" spans="1:71"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c r="BA278" s="58"/>
      <c r="BB278" s="58"/>
      <c r="BC278" s="58"/>
      <c r="BD278" s="58"/>
      <c r="BE278" s="58"/>
      <c r="BF278" s="230"/>
      <c r="BG278" s="58"/>
      <c r="BH278" s="58"/>
      <c r="BI278" s="58"/>
      <c r="BJ278" s="58"/>
      <c r="BK278" s="58"/>
      <c r="BL278" s="58"/>
      <c r="BM278" s="58"/>
      <c r="BN278" s="58"/>
      <c r="BO278" s="58"/>
      <c r="BP278" s="58"/>
      <c r="BQ278" s="58"/>
      <c r="BR278" s="58"/>
      <c r="BS278" s="58"/>
    </row>
    <row r="279" spans="1:71"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c r="BA279" s="58"/>
      <c r="BB279" s="58"/>
      <c r="BC279" s="58"/>
      <c r="BD279" s="58"/>
      <c r="BE279" s="58"/>
      <c r="BF279" s="230"/>
      <c r="BG279" s="58"/>
      <c r="BH279" s="58"/>
      <c r="BI279" s="58"/>
      <c r="BJ279" s="58"/>
      <c r="BK279" s="58"/>
      <c r="BL279" s="58"/>
      <c r="BM279" s="58"/>
      <c r="BN279" s="58"/>
      <c r="BO279" s="58"/>
      <c r="BP279" s="58"/>
      <c r="BQ279" s="58"/>
      <c r="BR279" s="58"/>
      <c r="BS279" s="58"/>
    </row>
    <row r="280" spans="1:71"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230"/>
      <c r="BG280" s="58"/>
      <c r="BH280" s="58"/>
      <c r="BI280" s="58"/>
      <c r="BJ280" s="58"/>
      <c r="BK280" s="58"/>
      <c r="BL280" s="58"/>
      <c r="BM280" s="58"/>
      <c r="BN280" s="58"/>
      <c r="BO280" s="58"/>
      <c r="BP280" s="58"/>
      <c r="BQ280" s="58"/>
      <c r="BR280" s="58"/>
      <c r="BS280" s="58"/>
    </row>
    <row r="281" spans="1:7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c r="BA281" s="58"/>
      <c r="BB281" s="58"/>
      <c r="BC281" s="58"/>
      <c r="BD281" s="58"/>
      <c r="BE281" s="58"/>
      <c r="BF281" s="230"/>
      <c r="BG281" s="58"/>
      <c r="BH281" s="58"/>
      <c r="BI281" s="58"/>
      <c r="BJ281" s="58"/>
      <c r="BK281" s="58"/>
      <c r="BL281" s="58"/>
      <c r="BM281" s="58"/>
      <c r="BN281" s="58"/>
      <c r="BO281" s="58"/>
      <c r="BP281" s="58"/>
      <c r="BQ281" s="58"/>
      <c r="BR281" s="58"/>
      <c r="BS281" s="58"/>
    </row>
    <row r="282" spans="1:71"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c r="BA282" s="58"/>
      <c r="BB282" s="58"/>
      <c r="BC282" s="58"/>
      <c r="BD282" s="58"/>
      <c r="BE282" s="58"/>
      <c r="BF282" s="230"/>
      <c r="BG282" s="58"/>
      <c r="BH282" s="58"/>
      <c r="BI282" s="58"/>
      <c r="BJ282" s="58"/>
      <c r="BK282" s="58"/>
      <c r="BL282" s="58"/>
      <c r="BM282" s="58"/>
      <c r="BN282" s="58"/>
      <c r="BO282" s="58"/>
      <c r="BP282" s="58"/>
      <c r="BQ282" s="58"/>
      <c r="BR282" s="58"/>
      <c r="BS282" s="58"/>
    </row>
    <row r="283" spans="1:71"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c r="BA283" s="58"/>
      <c r="BB283" s="58"/>
      <c r="BC283" s="58"/>
      <c r="BD283" s="58"/>
      <c r="BE283" s="58"/>
      <c r="BF283" s="230"/>
      <c r="BG283" s="58"/>
      <c r="BH283" s="58"/>
      <c r="BI283" s="58"/>
      <c r="BJ283" s="58"/>
      <c r="BK283" s="58"/>
      <c r="BL283" s="58"/>
      <c r="BM283" s="58"/>
      <c r="BN283" s="58"/>
      <c r="BO283" s="58"/>
      <c r="BP283" s="58"/>
      <c r="BQ283" s="58"/>
      <c r="BR283" s="58"/>
      <c r="BS283" s="58"/>
    </row>
    <row r="284" spans="1:71"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58"/>
      <c r="BF284" s="230"/>
      <c r="BG284" s="58"/>
      <c r="BH284" s="58"/>
      <c r="BI284" s="58"/>
      <c r="BJ284" s="58"/>
      <c r="BK284" s="58"/>
      <c r="BL284" s="58"/>
      <c r="BM284" s="58"/>
      <c r="BN284" s="58"/>
      <c r="BO284" s="58"/>
      <c r="BP284" s="58"/>
      <c r="BQ284" s="58"/>
      <c r="BR284" s="58"/>
      <c r="BS284" s="58"/>
    </row>
    <row r="285" spans="1:71"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c r="BA285" s="58"/>
      <c r="BB285" s="58"/>
      <c r="BC285" s="58"/>
      <c r="BD285" s="58"/>
      <c r="BE285" s="58"/>
      <c r="BF285" s="230"/>
      <c r="BG285" s="58"/>
      <c r="BH285" s="58"/>
      <c r="BI285" s="58"/>
      <c r="BJ285" s="58"/>
      <c r="BK285" s="58"/>
      <c r="BL285" s="58"/>
      <c r="BM285" s="58"/>
      <c r="BN285" s="58"/>
      <c r="BO285" s="58"/>
      <c r="BP285" s="58"/>
      <c r="BQ285" s="58"/>
      <c r="BR285" s="58"/>
      <c r="BS285" s="58"/>
    </row>
    <row r="286" spans="1:71"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c r="BA286" s="58"/>
      <c r="BB286" s="58"/>
      <c r="BC286" s="58"/>
      <c r="BD286" s="58"/>
      <c r="BE286" s="58"/>
      <c r="BF286" s="230"/>
      <c r="BG286" s="58"/>
      <c r="BH286" s="58"/>
      <c r="BI286" s="58"/>
      <c r="BJ286" s="58"/>
      <c r="BK286" s="58"/>
      <c r="BL286" s="58"/>
      <c r="BM286" s="58"/>
      <c r="BN286" s="58"/>
      <c r="BO286" s="58"/>
      <c r="BP286" s="58"/>
      <c r="BQ286" s="58"/>
      <c r="BR286" s="58"/>
      <c r="BS286" s="58"/>
    </row>
    <row r="287" spans="1:71"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c r="BA287" s="58"/>
      <c r="BB287" s="58"/>
      <c r="BC287" s="58"/>
      <c r="BD287" s="58"/>
      <c r="BE287" s="58"/>
      <c r="BF287" s="230"/>
      <c r="BG287" s="58"/>
      <c r="BH287" s="58"/>
      <c r="BI287" s="58"/>
      <c r="BJ287" s="58"/>
      <c r="BK287" s="58"/>
      <c r="BL287" s="58"/>
      <c r="BM287" s="58"/>
      <c r="BN287" s="58"/>
      <c r="BO287" s="58"/>
      <c r="BP287" s="58"/>
      <c r="BQ287" s="58"/>
      <c r="BR287" s="58"/>
      <c r="BS287" s="58"/>
    </row>
    <row r="288" spans="1:71"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c r="BA288" s="58"/>
      <c r="BB288" s="58"/>
      <c r="BC288" s="58"/>
      <c r="BD288" s="58"/>
      <c r="BE288" s="58"/>
      <c r="BF288" s="230"/>
      <c r="BG288" s="58"/>
      <c r="BH288" s="58"/>
      <c r="BI288" s="58"/>
      <c r="BJ288" s="58"/>
      <c r="BK288" s="58"/>
      <c r="BL288" s="58"/>
      <c r="BM288" s="58"/>
      <c r="BN288" s="58"/>
      <c r="BO288" s="58"/>
      <c r="BP288" s="58"/>
      <c r="BQ288" s="58"/>
      <c r="BR288" s="58"/>
      <c r="BS288" s="58"/>
    </row>
    <row r="289" spans="1:71"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c r="BA289" s="58"/>
      <c r="BB289" s="58"/>
      <c r="BC289" s="58"/>
      <c r="BD289" s="58"/>
      <c r="BE289" s="58"/>
      <c r="BF289" s="230"/>
      <c r="BG289" s="58"/>
      <c r="BH289" s="58"/>
      <c r="BI289" s="58"/>
      <c r="BJ289" s="58"/>
      <c r="BK289" s="58"/>
      <c r="BL289" s="58"/>
      <c r="BM289" s="58"/>
      <c r="BN289" s="58"/>
      <c r="BO289" s="58"/>
      <c r="BP289" s="58"/>
      <c r="BQ289" s="58"/>
      <c r="BR289" s="58"/>
      <c r="BS289" s="58"/>
    </row>
    <row r="290" spans="1:71"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c r="BA290" s="58"/>
      <c r="BB290" s="58"/>
      <c r="BC290" s="58"/>
      <c r="BD290" s="58"/>
      <c r="BE290" s="58"/>
      <c r="BF290" s="230"/>
      <c r="BG290" s="58"/>
      <c r="BH290" s="58"/>
      <c r="BI290" s="58"/>
      <c r="BJ290" s="58"/>
      <c r="BK290" s="58"/>
      <c r="BL290" s="58"/>
      <c r="BM290" s="58"/>
      <c r="BN290" s="58"/>
      <c r="BO290" s="58"/>
      <c r="BP290" s="58"/>
      <c r="BQ290" s="58"/>
      <c r="BR290" s="58"/>
      <c r="BS290" s="58"/>
    </row>
    <row r="291" spans="1:71"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c r="BA291" s="58"/>
      <c r="BB291" s="58"/>
      <c r="BC291" s="58"/>
      <c r="BD291" s="58"/>
      <c r="BE291" s="58"/>
      <c r="BF291" s="230"/>
      <c r="BG291" s="58"/>
      <c r="BH291" s="58"/>
      <c r="BI291" s="58"/>
      <c r="BJ291" s="58"/>
      <c r="BK291" s="58"/>
      <c r="BL291" s="58"/>
      <c r="BM291" s="58"/>
      <c r="BN291" s="58"/>
      <c r="BO291" s="58"/>
      <c r="BP291" s="58"/>
      <c r="BQ291" s="58"/>
      <c r="BR291" s="58"/>
      <c r="BS291" s="58"/>
    </row>
    <row r="292" spans="1:71"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c r="BA292" s="58"/>
      <c r="BB292" s="58"/>
      <c r="BC292" s="58"/>
      <c r="BD292" s="58"/>
      <c r="BE292" s="58"/>
      <c r="BF292" s="230"/>
      <c r="BG292" s="58"/>
      <c r="BH292" s="58"/>
      <c r="BI292" s="58"/>
      <c r="BJ292" s="58"/>
      <c r="BK292" s="58"/>
      <c r="BL292" s="58"/>
      <c r="BM292" s="58"/>
      <c r="BN292" s="58"/>
      <c r="BO292" s="58"/>
      <c r="BP292" s="58"/>
      <c r="BQ292" s="58"/>
      <c r="BR292" s="58"/>
      <c r="BS292" s="58"/>
    </row>
    <row r="293" spans="1:71"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c r="BA293" s="58"/>
      <c r="BB293" s="58"/>
      <c r="BC293" s="58"/>
      <c r="BD293" s="58"/>
      <c r="BE293" s="58"/>
      <c r="BF293" s="230"/>
      <c r="BG293" s="58"/>
      <c r="BH293" s="58"/>
      <c r="BI293" s="58"/>
      <c r="BJ293" s="58"/>
      <c r="BK293" s="58"/>
      <c r="BL293" s="58"/>
      <c r="BM293" s="58"/>
      <c r="BN293" s="58"/>
      <c r="BO293" s="58"/>
      <c r="BP293" s="58"/>
      <c r="BQ293" s="58"/>
      <c r="BR293" s="58"/>
      <c r="BS293" s="58"/>
    </row>
    <row r="294" spans="1:71"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c r="BA294" s="58"/>
      <c r="BB294" s="58"/>
      <c r="BC294" s="58"/>
      <c r="BD294" s="58"/>
      <c r="BE294" s="58"/>
      <c r="BF294" s="230"/>
      <c r="BG294" s="58"/>
      <c r="BH294" s="58"/>
      <c r="BI294" s="58"/>
      <c r="BJ294" s="58"/>
      <c r="BK294" s="58"/>
      <c r="BL294" s="58"/>
      <c r="BM294" s="58"/>
      <c r="BN294" s="58"/>
      <c r="BO294" s="58"/>
      <c r="BP294" s="58"/>
      <c r="BQ294" s="58"/>
      <c r="BR294" s="58"/>
      <c r="BS294" s="58"/>
    </row>
    <row r="295" spans="1:71"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c r="BA295" s="58"/>
      <c r="BB295" s="58"/>
      <c r="BC295" s="58"/>
      <c r="BD295" s="58"/>
      <c r="BE295" s="58"/>
      <c r="BF295" s="230"/>
      <c r="BG295" s="58"/>
      <c r="BH295" s="58"/>
      <c r="BI295" s="58"/>
      <c r="BJ295" s="58"/>
      <c r="BK295" s="58"/>
      <c r="BL295" s="58"/>
      <c r="BM295" s="58"/>
      <c r="BN295" s="58"/>
      <c r="BO295" s="58"/>
      <c r="BP295" s="58"/>
      <c r="BQ295" s="58"/>
      <c r="BR295" s="58"/>
      <c r="BS295" s="58"/>
    </row>
    <row r="296" spans="1:71"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c r="BA296" s="58"/>
      <c r="BB296" s="58"/>
      <c r="BC296" s="58"/>
      <c r="BD296" s="58"/>
      <c r="BE296" s="58"/>
      <c r="BF296" s="230"/>
      <c r="BG296" s="58"/>
      <c r="BH296" s="58"/>
      <c r="BI296" s="58"/>
      <c r="BJ296" s="58"/>
      <c r="BK296" s="58"/>
      <c r="BL296" s="58"/>
      <c r="BM296" s="58"/>
      <c r="BN296" s="58"/>
      <c r="BO296" s="58"/>
      <c r="BP296" s="58"/>
      <c r="BQ296" s="58"/>
      <c r="BR296" s="58"/>
      <c r="BS296" s="58"/>
    </row>
    <row r="297" spans="1:71"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c r="BA297" s="58"/>
      <c r="BB297" s="58"/>
      <c r="BC297" s="58"/>
      <c r="BD297" s="58"/>
      <c r="BE297" s="58"/>
      <c r="BF297" s="230"/>
      <c r="BG297" s="58"/>
      <c r="BH297" s="58"/>
      <c r="BI297" s="58"/>
      <c r="BJ297" s="58"/>
      <c r="BK297" s="58"/>
      <c r="BL297" s="58"/>
      <c r="BM297" s="58"/>
      <c r="BN297" s="58"/>
      <c r="BO297" s="58"/>
      <c r="BP297" s="58"/>
      <c r="BQ297" s="58"/>
      <c r="BR297" s="58"/>
      <c r="BS297" s="58"/>
    </row>
    <row r="298" spans="1:71"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c r="BA298" s="58"/>
      <c r="BB298" s="58"/>
      <c r="BC298" s="58"/>
      <c r="BD298" s="58"/>
      <c r="BE298" s="58"/>
      <c r="BF298" s="230"/>
      <c r="BG298" s="58"/>
      <c r="BH298" s="58"/>
      <c r="BI298" s="58"/>
      <c r="BJ298" s="58"/>
      <c r="BK298" s="58"/>
      <c r="BL298" s="58"/>
      <c r="BM298" s="58"/>
      <c r="BN298" s="58"/>
      <c r="BO298" s="58"/>
      <c r="BP298" s="58"/>
      <c r="BQ298" s="58"/>
      <c r="BR298" s="58"/>
      <c r="BS298" s="58"/>
    </row>
    <row r="299" spans="1:71"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c r="BA299" s="58"/>
      <c r="BB299" s="58"/>
      <c r="BC299" s="58"/>
      <c r="BD299" s="58"/>
      <c r="BE299" s="58"/>
      <c r="BF299" s="230"/>
      <c r="BG299" s="58"/>
      <c r="BH299" s="58"/>
      <c r="BI299" s="58"/>
      <c r="BJ299" s="58"/>
      <c r="BK299" s="58"/>
      <c r="BL299" s="58"/>
      <c r="BM299" s="58"/>
      <c r="BN299" s="58"/>
      <c r="BO299" s="58"/>
      <c r="BP299" s="58"/>
      <c r="BQ299" s="58"/>
      <c r="BR299" s="58"/>
      <c r="BS299" s="58"/>
    </row>
    <row r="300" spans="1:71"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c r="BA300" s="58"/>
      <c r="BB300" s="58"/>
      <c r="BC300" s="58"/>
      <c r="BD300" s="58"/>
      <c r="BE300" s="58"/>
      <c r="BF300" s="230"/>
      <c r="BG300" s="58"/>
      <c r="BH300" s="58"/>
      <c r="BI300" s="58"/>
      <c r="BJ300" s="58"/>
      <c r="BK300" s="58"/>
      <c r="BL300" s="58"/>
      <c r="BM300" s="58"/>
      <c r="BN300" s="58"/>
      <c r="BO300" s="58"/>
      <c r="BP300" s="58"/>
      <c r="BQ300" s="58"/>
      <c r="BR300" s="58"/>
      <c r="BS300" s="58"/>
    </row>
    <row r="301" spans="1:71"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c r="BA301" s="58"/>
      <c r="BB301" s="58"/>
      <c r="BC301" s="58"/>
      <c r="BD301" s="58"/>
      <c r="BE301" s="58"/>
      <c r="BF301" s="230"/>
      <c r="BG301" s="58"/>
      <c r="BH301" s="58"/>
      <c r="BI301" s="58"/>
      <c r="BJ301" s="58"/>
      <c r="BK301" s="58"/>
      <c r="BL301" s="58"/>
      <c r="BM301" s="58"/>
      <c r="BN301" s="58"/>
      <c r="BO301" s="58"/>
      <c r="BP301" s="58"/>
      <c r="BQ301" s="58"/>
      <c r="BR301" s="58"/>
      <c r="BS301" s="58"/>
    </row>
    <row r="302" spans="1:71"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c r="BA302" s="58"/>
      <c r="BB302" s="58"/>
      <c r="BC302" s="58"/>
      <c r="BD302" s="58"/>
      <c r="BE302" s="58"/>
      <c r="BF302" s="230"/>
      <c r="BG302" s="58"/>
      <c r="BH302" s="58"/>
      <c r="BI302" s="58"/>
      <c r="BJ302" s="58"/>
      <c r="BK302" s="58"/>
      <c r="BL302" s="58"/>
      <c r="BM302" s="58"/>
      <c r="BN302" s="58"/>
      <c r="BO302" s="58"/>
      <c r="BP302" s="58"/>
      <c r="BQ302" s="58"/>
      <c r="BR302" s="58"/>
      <c r="BS302" s="58"/>
    </row>
    <row r="303" spans="1:71"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c r="BA303" s="58"/>
      <c r="BB303" s="58"/>
      <c r="BC303" s="58"/>
      <c r="BD303" s="58"/>
      <c r="BE303" s="58"/>
      <c r="BF303" s="230"/>
      <c r="BG303" s="58"/>
      <c r="BH303" s="58"/>
      <c r="BI303" s="58"/>
      <c r="BJ303" s="58"/>
      <c r="BK303" s="58"/>
      <c r="BL303" s="58"/>
      <c r="BM303" s="58"/>
      <c r="BN303" s="58"/>
      <c r="BO303" s="58"/>
      <c r="BP303" s="58"/>
      <c r="BQ303" s="58"/>
      <c r="BR303" s="58"/>
      <c r="BS303" s="58"/>
    </row>
    <row r="304" spans="1:71"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c r="BA304" s="58"/>
      <c r="BB304" s="58"/>
      <c r="BC304" s="58"/>
      <c r="BD304" s="58"/>
      <c r="BE304" s="58"/>
      <c r="BF304" s="230"/>
      <c r="BG304" s="58"/>
      <c r="BH304" s="58"/>
      <c r="BI304" s="58"/>
      <c r="BJ304" s="58"/>
      <c r="BK304" s="58"/>
      <c r="BL304" s="58"/>
      <c r="BM304" s="58"/>
      <c r="BN304" s="58"/>
      <c r="BO304" s="58"/>
      <c r="BP304" s="58"/>
      <c r="BQ304" s="58"/>
      <c r="BR304" s="58"/>
      <c r="BS304" s="58"/>
    </row>
    <row r="305" spans="1:71"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c r="BA305" s="58"/>
      <c r="BB305" s="58"/>
      <c r="BC305" s="58"/>
      <c r="BD305" s="58"/>
      <c r="BE305" s="58"/>
      <c r="BF305" s="230"/>
      <c r="BG305" s="58"/>
      <c r="BH305" s="58"/>
      <c r="BI305" s="58"/>
      <c r="BJ305" s="58"/>
      <c r="BK305" s="58"/>
      <c r="BL305" s="58"/>
      <c r="BM305" s="58"/>
      <c r="BN305" s="58"/>
      <c r="BO305" s="58"/>
      <c r="BP305" s="58"/>
      <c r="BQ305" s="58"/>
      <c r="BR305" s="58"/>
      <c r="BS305" s="58"/>
    </row>
    <row r="306" spans="1:71"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c r="BA306" s="58"/>
      <c r="BB306" s="58"/>
      <c r="BC306" s="58"/>
      <c r="BD306" s="58"/>
      <c r="BE306" s="58"/>
      <c r="BF306" s="230"/>
      <c r="BG306" s="58"/>
      <c r="BH306" s="58"/>
      <c r="BI306" s="58"/>
      <c r="BJ306" s="58"/>
      <c r="BK306" s="58"/>
      <c r="BL306" s="58"/>
      <c r="BM306" s="58"/>
      <c r="BN306" s="58"/>
      <c r="BO306" s="58"/>
      <c r="BP306" s="58"/>
      <c r="BQ306" s="58"/>
      <c r="BR306" s="58"/>
      <c r="BS306" s="58"/>
    </row>
    <row r="307" spans="1:71"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c r="BA307" s="58"/>
      <c r="BB307" s="58"/>
      <c r="BC307" s="58"/>
      <c r="BD307" s="58"/>
      <c r="BE307" s="58"/>
      <c r="BF307" s="230"/>
      <c r="BG307" s="58"/>
      <c r="BH307" s="58"/>
      <c r="BI307" s="58"/>
      <c r="BJ307" s="58"/>
      <c r="BK307" s="58"/>
      <c r="BL307" s="58"/>
      <c r="BM307" s="58"/>
      <c r="BN307" s="58"/>
      <c r="BO307" s="58"/>
      <c r="BP307" s="58"/>
      <c r="BQ307" s="58"/>
      <c r="BR307" s="58"/>
      <c r="BS307" s="58"/>
    </row>
    <row r="308" spans="1:71"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c r="BA308" s="58"/>
      <c r="BB308" s="58"/>
      <c r="BC308" s="58"/>
      <c r="BD308" s="58"/>
      <c r="BE308" s="58"/>
      <c r="BF308" s="230"/>
      <c r="BG308" s="58"/>
      <c r="BH308" s="58"/>
      <c r="BI308" s="58"/>
      <c r="BJ308" s="58"/>
      <c r="BK308" s="58"/>
      <c r="BL308" s="58"/>
      <c r="BM308" s="58"/>
      <c r="BN308" s="58"/>
      <c r="BO308" s="58"/>
      <c r="BP308" s="58"/>
      <c r="BQ308" s="58"/>
      <c r="BR308" s="58"/>
      <c r="BS308" s="58"/>
    </row>
    <row r="309" spans="1:71"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c r="BA309" s="58"/>
      <c r="BB309" s="58"/>
      <c r="BC309" s="58"/>
      <c r="BD309" s="58"/>
      <c r="BE309" s="58"/>
      <c r="BF309" s="230"/>
      <c r="BG309" s="58"/>
      <c r="BH309" s="58"/>
      <c r="BI309" s="58"/>
      <c r="BJ309" s="58"/>
      <c r="BK309" s="58"/>
      <c r="BL309" s="58"/>
      <c r="BM309" s="58"/>
      <c r="BN309" s="58"/>
      <c r="BO309" s="58"/>
      <c r="BP309" s="58"/>
      <c r="BQ309" s="58"/>
      <c r="BR309" s="58"/>
      <c r="BS309" s="58"/>
    </row>
    <row r="310" spans="1:71"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c r="BA310" s="58"/>
      <c r="BB310" s="58"/>
      <c r="BC310" s="58"/>
      <c r="BD310" s="58"/>
      <c r="BE310" s="58"/>
      <c r="BF310" s="230"/>
      <c r="BG310" s="58"/>
      <c r="BH310" s="58"/>
      <c r="BI310" s="58"/>
      <c r="BJ310" s="58"/>
      <c r="BK310" s="58"/>
      <c r="BL310" s="58"/>
      <c r="BM310" s="58"/>
      <c r="BN310" s="58"/>
      <c r="BO310" s="58"/>
      <c r="BP310" s="58"/>
      <c r="BQ310" s="58"/>
      <c r="BR310" s="58"/>
      <c r="BS310" s="58"/>
    </row>
    <row r="311" spans="1:71"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c r="BA311" s="58"/>
      <c r="BB311" s="58"/>
      <c r="BC311" s="58"/>
      <c r="BD311" s="58"/>
      <c r="BE311" s="58"/>
      <c r="BF311" s="230"/>
      <c r="BG311" s="58"/>
      <c r="BH311" s="58"/>
      <c r="BI311" s="58"/>
      <c r="BJ311" s="58"/>
      <c r="BK311" s="58"/>
      <c r="BL311" s="58"/>
      <c r="BM311" s="58"/>
      <c r="BN311" s="58"/>
      <c r="BO311" s="58"/>
      <c r="BP311" s="58"/>
      <c r="BQ311" s="58"/>
      <c r="BR311" s="58"/>
      <c r="BS311" s="58"/>
    </row>
    <row r="312" spans="1:7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c r="BA312" s="58"/>
      <c r="BB312" s="58"/>
      <c r="BC312" s="58"/>
      <c r="BD312" s="58"/>
      <c r="BE312" s="58"/>
      <c r="BF312" s="230"/>
      <c r="BG312" s="58"/>
      <c r="BH312" s="58"/>
      <c r="BI312" s="58"/>
      <c r="BJ312" s="58"/>
      <c r="BK312" s="58"/>
      <c r="BL312" s="58"/>
      <c r="BM312" s="58"/>
      <c r="BN312" s="58"/>
      <c r="BO312" s="58"/>
      <c r="BP312" s="58"/>
      <c r="BQ312" s="58"/>
      <c r="BR312" s="58"/>
      <c r="BS312" s="58"/>
    </row>
    <row r="313" spans="1:71"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c r="BA313" s="58"/>
      <c r="BB313" s="58"/>
      <c r="BC313" s="58"/>
      <c r="BD313" s="58"/>
      <c r="BE313" s="58"/>
      <c r="BF313" s="230"/>
      <c r="BG313" s="58"/>
      <c r="BH313" s="58"/>
      <c r="BI313" s="58"/>
      <c r="BJ313" s="58"/>
      <c r="BK313" s="58"/>
      <c r="BL313" s="58"/>
      <c r="BM313" s="58"/>
      <c r="BN313" s="58"/>
      <c r="BO313" s="58"/>
      <c r="BP313" s="58"/>
      <c r="BQ313" s="58"/>
      <c r="BR313" s="58"/>
      <c r="BS313" s="58"/>
    </row>
    <row r="314" spans="1:71"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c r="BA314" s="58"/>
      <c r="BB314" s="58"/>
      <c r="BC314" s="58"/>
      <c r="BD314" s="58"/>
      <c r="BE314" s="58"/>
      <c r="BF314" s="230"/>
      <c r="BG314" s="58"/>
      <c r="BH314" s="58"/>
      <c r="BI314" s="58"/>
      <c r="BJ314" s="58"/>
      <c r="BK314" s="58"/>
      <c r="BL314" s="58"/>
      <c r="BM314" s="58"/>
      <c r="BN314" s="58"/>
      <c r="BO314" s="58"/>
      <c r="BP314" s="58"/>
      <c r="BQ314" s="58"/>
      <c r="BR314" s="58"/>
      <c r="BS314" s="58"/>
    </row>
    <row r="315" spans="1:71"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c r="BA315" s="58"/>
      <c r="BB315" s="58"/>
      <c r="BC315" s="58"/>
      <c r="BD315" s="58"/>
      <c r="BE315" s="58"/>
      <c r="BF315" s="230"/>
      <c r="BG315" s="58"/>
      <c r="BH315" s="58"/>
      <c r="BI315" s="58"/>
      <c r="BJ315" s="58"/>
      <c r="BK315" s="58"/>
      <c r="BL315" s="58"/>
      <c r="BM315" s="58"/>
      <c r="BN315" s="58"/>
      <c r="BO315" s="58"/>
      <c r="BP315" s="58"/>
      <c r="BQ315" s="58"/>
      <c r="BR315" s="58"/>
      <c r="BS315" s="58"/>
    </row>
    <row r="316" spans="1:71"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c r="BA316" s="58"/>
      <c r="BB316" s="58"/>
      <c r="BC316" s="58"/>
      <c r="BD316" s="58"/>
      <c r="BE316" s="58"/>
      <c r="BF316" s="230"/>
      <c r="BG316" s="58"/>
      <c r="BH316" s="58"/>
      <c r="BI316" s="58"/>
      <c r="BJ316" s="58"/>
      <c r="BK316" s="58"/>
      <c r="BL316" s="58"/>
      <c r="BM316" s="58"/>
      <c r="BN316" s="58"/>
      <c r="BO316" s="58"/>
      <c r="BP316" s="58"/>
      <c r="BQ316" s="58"/>
      <c r="BR316" s="58"/>
      <c r="BS316" s="58"/>
    </row>
    <row r="317" spans="1:71"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230"/>
      <c r="BG317" s="58"/>
      <c r="BH317" s="58"/>
      <c r="BI317" s="58"/>
      <c r="BJ317" s="58"/>
      <c r="BK317" s="58"/>
      <c r="BL317" s="58"/>
      <c r="BM317" s="58"/>
      <c r="BN317" s="58"/>
      <c r="BO317" s="58"/>
      <c r="BP317" s="58"/>
      <c r="BQ317" s="58"/>
      <c r="BR317" s="58"/>
      <c r="BS317" s="58"/>
    </row>
    <row r="318" spans="1:71"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8"/>
      <c r="BF318" s="230"/>
      <c r="BG318" s="58"/>
      <c r="BH318" s="58"/>
      <c r="BI318" s="58"/>
      <c r="BJ318" s="58"/>
      <c r="BK318" s="58"/>
      <c r="BL318" s="58"/>
      <c r="BM318" s="58"/>
      <c r="BN318" s="58"/>
      <c r="BO318" s="58"/>
      <c r="BP318" s="58"/>
      <c r="BQ318" s="58"/>
      <c r="BR318" s="58"/>
      <c r="BS318" s="58"/>
    </row>
    <row r="319" spans="1:71"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c r="BA319" s="58"/>
      <c r="BB319" s="58"/>
      <c r="BC319" s="58"/>
      <c r="BD319" s="58"/>
      <c r="BE319" s="58"/>
      <c r="BF319" s="230"/>
      <c r="BG319" s="58"/>
      <c r="BH319" s="58"/>
      <c r="BI319" s="58"/>
      <c r="BJ319" s="58"/>
      <c r="BK319" s="58"/>
      <c r="BL319" s="58"/>
      <c r="BM319" s="58"/>
      <c r="BN319" s="58"/>
      <c r="BO319" s="58"/>
      <c r="BP319" s="58"/>
      <c r="BQ319" s="58"/>
      <c r="BR319" s="58"/>
      <c r="BS319" s="58"/>
    </row>
    <row r="320" spans="1:71"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c r="BA320" s="58"/>
      <c r="BB320" s="58"/>
      <c r="BC320" s="58"/>
      <c r="BD320" s="58"/>
      <c r="BE320" s="58"/>
      <c r="BF320" s="230"/>
      <c r="BG320" s="58"/>
      <c r="BH320" s="58"/>
      <c r="BI320" s="58"/>
      <c r="BJ320" s="58"/>
      <c r="BK320" s="58"/>
      <c r="BL320" s="58"/>
      <c r="BM320" s="58"/>
      <c r="BN320" s="58"/>
      <c r="BO320" s="58"/>
      <c r="BP320" s="58"/>
      <c r="BQ320" s="58"/>
      <c r="BR320" s="58"/>
      <c r="BS320" s="58"/>
    </row>
    <row r="321" spans="1:71"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c r="BA321" s="58"/>
      <c r="BB321" s="58"/>
      <c r="BC321" s="58"/>
      <c r="BD321" s="58"/>
      <c r="BE321" s="58"/>
      <c r="BF321" s="230"/>
      <c r="BG321" s="58"/>
      <c r="BH321" s="58"/>
      <c r="BI321" s="58"/>
      <c r="BJ321" s="58"/>
      <c r="BK321" s="58"/>
      <c r="BL321" s="58"/>
      <c r="BM321" s="58"/>
      <c r="BN321" s="58"/>
      <c r="BO321" s="58"/>
      <c r="BP321" s="58"/>
      <c r="BQ321" s="58"/>
      <c r="BR321" s="58"/>
      <c r="BS321" s="58"/>
    </row>
    <row r="322" spans="1:71"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c r="BA322" s="58"/>
      <c r="BB322" s="58"/>
      <c r="BC322" s="58"/>
      <c r="BD322" s="58"/>
      <c r="BE322" s="58"/>
      <c r="BF322" s="230"/>
      <c r="BG322" s="58"/>
      <c r="BH322" s="58"/>
      <c r="BI322" s="58"/>
      <c r="BJ322" s="58"/>
      <c r="BK322" s="58"/>
      <c r="BL322" s="58"/>
      <c r="BM322" s="58"/>
      <c r="BN322" s="58"/>
      <c r="BO322" s="58"/>
      <c r="BP322" s="58"/>
      <c r="BQ322" s="58"/>
      <c r="BR322" s="58"/>
      <c r="BS322" s="58"/>
    </row>
    <row r="323" spans="1:71"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c r="BA323" s="58"/>
      <c r="BB323" s="58"/>
      <c r="BC323" s="58"/>
      <c r="BD323" s="58"/>
      <c r="BE323" s="58"/>
      <c r="BF323" s="230"/>
      <c r="BG323" s="58"/>
      <c r="BH323" s="58"/>
      <c r="BI323" s="58"/>
      <c r="BJ323" s="58"/>
      <c r="BK323" s="58"/>
      <c r="BL323" s="58"/>
      <c r="BM323" s="58"/>
      <c r="BN323" s="58"/>
      <c r="BO323" s="58"/>
      <c r="BP323" s="58"/>
      <c r="BQ323" s="58"/>
      <c r="BR323" s="58"/>
      <c r="BS323" s="58"/>
    </row>
    <row r="324" spans="1:71"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c r="BA324" s="58"/>
      <c r="BB324" s="58"/>
      <c r="BC324" s="58"/>
      <c r="BD324" s="58"/>
      <c r="BE324" s="58"/>
      <c r="BF324" s="230"/>
      <c r="BG324" s="58"/>
      <c r="BH324" s="58"/>
      <c r="BI324" s="58"/>
      <c r="BJ324" s="58"/>
      <c r="BK324" s="58"/>
      <c r="BL324" s="58"/>
      <c r="BM324" s="58"/>
      <c r="BN324" s="58"/>
      <c r="BO324" s="58"/>
      <c r="BP324" s="58"/>
      <c r="BQ324" s="58"/>
      <c r="BR324" s="58"/>
      <c r="BS324" s="58"/>
    </row>
    <row r="325" spans="1:71"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c r="BA325" s="58"/>
      <c r="BB325" s="58"/>
      <c r="BC325" s="58"/>
      <c r="BD325" s="58"/>
      <c r="BE325" s="58"/>
      <c r="BF325" s="230"/>
      <c r="BG325" s="58"/>
      <c r="BH325" s="58"/>
      <c r="BI325" s="58"/>
      <c r="BJ325" s="58"/>
      <c r="BK325" s="58"/>
      <c r="BL325" s="58"/>
      <c r="BM325" s="58"/>
      <c r="BN325" s="58"/>
      <c r="BO325" s="58"/>
      <c r="BP325" s="58"/>
      <c r="BQ325" s="58"/>
      <c r="BR325" s="58"/>
      <c r="BS325" s="58"/>
    </row>
    <row r="326" spans="1:71"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c r="BA326" s="58"/>
      <c r="BB326" s="58"/>
      <c r="BC326" s="58"/>
      <c r="BD326" s="58"/>
      <c r="BE326" s="58"/>
      <c r="BF326" s="230"/>
      <c r="BG326" s="58"/>
      <c r="BH326" s="58"/>
      <c r="BI326" s="58"/>
      <c r="BJ326" s="58"/>
      <c r="BK326" s="58"/>
      <c r="BL326" s="58"/>
      <c r="BM326" s="58"/>
      <c r="BN326" s="58"/>
      <c r="BO326" s="58"/>
      <c r="BP326" s="58"/>
      <c r="BQ326" s="58"/>
      <c r="BR326" s="58"/>
      <c r="BS326" s="58"/>
    </row>
    <row r="327" spans="1:71"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c r="BA327" s="58"/>
      <c r="BB327" s="58"/>
      <c r="BC327" s="58"/>
      <c r="BD327" s="58"/>
      <c r="BE327" s="58"/>
      <c r="BF327" s="230"/>
      <c r="BG327" s="58"/>
      <c r="BH327" s="58"/>
      <c r="BI327" s="58"/>
      <c r="BJ327" s="58"/>
      <c r="BK327" s="58"/>
      <c r="BL327" s="58"/>
      <c r="BM327" s="58"/>
      <c r="BN327" s="58"/>
      <c r="BO327" s="58"/>
      <c r="BP327" s="58"/>
      <c r="BQ327" s="58"/>
      <c r="BR327" s="58"/>
      <c r="BS327" s="58"/>
    </row>
    <row r="328" spans="1:71"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c r="BA328" s="58"/>
      <c r="BB328" s="58"/>
      <c r="BC328" s="58"/>
      <c r="BD328" s="58"/>
      <c r="BE328" s="58"/>
      <c r="BF328" s="230"/>
      <c r="BG328" s="58"/>
      <c r="BH328" s="58"/>
      <c r="BI328" s="58"/>
      <c r="BJ328" s="58"/>
      <c r="BK328" s="58"/>
      <c r="BL328" s="58"/>
      <c r="BM328" s="58"/>
      <c r="BN328" s="58"/>
      <c r="BO328" s="58"/>
      <c r="BP328" s="58"/>
      <c r="BQ328" s="58"/>
      <c r="BR328" s="58"/>
      <c r="BS328" s="58"/>
    </row>
    <row r="329" spans="1:71"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c r="BA329" s="58"/>
      <c r="BB329" s="58"/>
      <c r="BC329" s="58"/>
      <c r="BD329" s="58"/>
      <c r="BE329" s="58"/>
      <c r="BF329" s="230"/>
      <c r="BG329" s="58"/>
      <c r="BH329" s="58"/>
      <c r="BI329" s="58"/>
      <c r="BJ329" s="58"/>
      <c r="BK329" s="58"/>
      <c r="BL329" s="58"/>
      <c r="BM329" s="58"/>
      <c r="BN329" s="58"/>
      <c r="BO329" s="58"/>
      <c r="BP329" s="58"/>
      <c r="BQ329" s="58"/>
      <c r="BR329" s="58"/>
      <c r="BS329" s="58"/>
    </row>
    <row r="330" spans="1:71"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c r="BA330" s="58"/>
      <c r="BB330" s="58"/>
      <c r="BC330" s="58"/>
      <c r="BD330" s="58"/>
      <c r="BE330" s="58"/>
      <c r="BF330" s="230"/>
      <c r="BG330" s="58"/>
      <c r="BH330" s="58"/>
      <c r="BI330" s="58"/>
      <c r="BJ330" s="58"/>
      <c r="BK330" s="58"/>
      <c r="BL330" s="58"/>
      <c r="BM330" s="58"/>
      <c r="BN330" s="58"/>
      <c r="BO330" s="58"/>
      <c r="BP330" s="58"/>
      <c r="BQ330" s="58"/>
      <c r="BR330" s="58"/>
      <c r="BS330" s="58"/>
    </row>
    <row r="331" spans="1:71"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230"/>
      <c r="BG331" s="58"/>
      <c r="BH331" s="58"/>
      <c r="BI331" s="58"/>
      <c r="BJ331" s="58"/>
      <c r="BK331" s="58"/>
      <c r="BL331" s="58"/>
      <c r="BM331" s="58"/>
      <c r="BN331" s="58"/>
      <c r="BO331" s="58"/>
      <c r="BP331" s="58"/>
      <c r="BQ331" s="58"/>
      <c r="BR331" s="58"/>
      <c r="BS331" s="58"/>
    </row>
    <row r="332" spans="1:71"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c r="BA332" s="58"/>
      <c r="BB332" s="58"/>
      <c r="BC332" s="58"/>
      <c r="BD332" s="58"/>
      <c r="BE332" s="58"/>
      <c r="BF332" s="230"/>
      <c r="BG332" s="58"/>
      <c r="BH332" s="58"/>
      <c r="BI332" s="58"/>
      <c r="BJ332" s="58"/>
      <c r="BK332" s="58"/>
      <c r="BL332" s="58"/>
      <c r="BM332" s="58"/>
      <c r="BN332" s="58"/>
      <c r="BO332" s="58"/>
      <c r="BP332" s="58"/>
      <c r="BQ332" s="58"/>
      <c r="BR332" s="58"/>
      <c r="BS332" s="58"/>
    </row>
    <row r="333" spans="1:71"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c r="BA333" s="58"/>
      <c r="BB333" s="58"/>
      <c r="BC333" s="58"/>
      <c r="BD333" s="58"/>
      <c r="BE333" s="58"/>
      <c r="BF333" s="230"/>
      <c r="BG333" s="58"/>
      <c r="BH333" s="58"/>
      <c r="BI333" s="58"/>
      <c r="BJ333" s="58"/>
      <c r="BK333" s="58"/>
      <c r="BL333" s="58"/>
      <c r="BM333" s="58"/>
      <c r="BN333" s="58"/>
      <c r="BO333" s="58"/>
      <c r="BP333" s="58"/>
      <c r="BQ333" s="58"/>
      <c r="BR333" s="58"/>
      <c r="BS333" s="58"/>
    </row>
    <row r="334" spans="1:71"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c r="BA334" s="58"/>
      <c r="BB334" s="58"/>
      <c r="BC334" s="58"/>
      <c r="BD334" s="58"/>
      <c r="BE334" s="58"/>
      <c r="BF334" s="230"/>
      <c r="BG334" s="58"/>
      <c r="BH334" s="58"/>
      <c r="BI334" s="58"/>
      <c r="BJ334" s="58"/>
      <c r="BK334" s="58"/>
      <c r="BL334" s="58"/>
      <c r="BM334" s="58"/>
      <c r="BN334" s="58"/>
      <c r="BO334" s="58"/>
      <c r="BP334" s="58"/>
      <c r="BQ334" s="58"/>
      <c r="BR334" s="58"/>
      <c r="BS334" s="58"/>
    </row>
    <row r="335" spans="1:71"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c r="BA335" s="58"/>
      <c r="BB335" s="58"/>
      <c r="BC335" s="58"/>
      <c r="BD335" s="58"/>
      <c r="BE335" s="58"/>
      <c r="BF335" s="230"/>
      <c r="BG335" s="58"/>
      <c r="BH335" s="58"/>
      <c r="BI335" s="58"/>
      <c r="BJ335" s="58"/>
      <c r="BK335" s="58"/>
      <c r="BL335" s="58"/>
      <c r="BM335" s="58"/>
      <c r="BN335" s="58"/>
      <c r="BO335" s="58"/>
      <c r="BP335" s="58"/>
      <c r="BQ335" s="58"/>
      <c r="BR335" s="58"/>
      <c r="BS335" s="58"/>
    </row>
    <row r="336" spans="1:71"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c r="BA336" s="58"/>
      <c r="BB336" s="58"/>
      <c r="BC336" s="58"/>
      <c r="BD336" s="58"/>
      <c r="BE336" s="58"/>
      <c r="BF336" s="230"/>
      <c r="BG336" s="58"/>
      <c r="BH336" s="58"/>
      <c r="BI336" s="58"/>
      <c r="BJ336" s="58"/>
      <c r="BK336" s="58"/>
      <c r="BL336" s="58"/>
      <c r="BM336" s="58"/>
      <c r="BN336" s="58"/>
      <c r="BO336" s="58"/>
      <c r="BP336" s="58"/>
      <c r="BQ336" s="58"/>
      <c r="BR336" s="58"/>
      <c r="BS336" s="58"/>
    </row>
    <row r="337" spans="1:71"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c r="BA337" s="58"/>
      <c r="BB337" s="58"/>
      <c r="BC337" s="58"/>
      <c r="BD337" s="58"/>
      <c r="BE337" s="58"/>
      <c r="BF337" s="230"/>
      <c r="BG337" s="58"/>
      <c r="BH337" s="58"/>
      <c r="BI337" s="58"/>
      <c r="BJ337" s="58"/>
      <c r="BK337" s="58"/>
      <c r="BL337" s="58"/>
      <c r="BM337" s="58"/>
      <c r="BN337" s="58"/>
      <c r="BO337" s="58"/>
      <c r="BP337" s="58"/>
      <c r="BQ337" s="58"/>
      <c r="BR337" s="58"/>
      <c r="BS337" s="58"/>
    </row>
    <row r="338" spans="1:71"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c r="BA338" s="58"/>
      <c r="BB338" s="58"/>
      <c r="BC338" s="58"/>
      <c r="BD338" s="58"/>
      <c r="BE338" s="58"/>
      <c r="BF338" s="230"/>
      <c r="BG338" s="58"/>
      <c r="BH338" s="58"/>
      <c r="BI338" s="58"/>
      <c r="BJ338" s="58"/>
      <c r="BK338" s="58"/>
      <c r="BL338" s="58"/>
      <c r="BM338" s="58"/>
      <c r="BN338" s="58"/>
      <c r="BO338" s="58"/>
      <c r="BP338" s="58"/>
      <c r="BQ338" s="58"/>
      <c r="BR338" s="58"/>
      <c r="BS338" s="58"/>
    </row>
    <row r="339" spans="1:71"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c r="BA339" s="58"/>
      <c r="BB339" s="58"/>
      <c r="BC339" s="58"/>
      <c r="BD339" s="58"/>
      <c r="BE339" s="58"/>
      <c r="BF339" s="230"/>
      <c r="BG339" s="58"/>
      <c r="BH339" s="58"/>
      <c r="BI339" s="58"/>
      <c r="BJ339" s="58"/>
      <c r="BK339" s="58"/>
      <c r="BL339" s="58"/>
      <c r="BM339" s="58"/>
      <c r="BN339" s="58"/>
      <c r="BO339" s="58"/>
      <c r="BP339" s="58"/>
      <c r="BQ339" s="58"/>
      <c r="BR339" s="58"/>
      <c r="BS339" s="58"/>
    </row>
    <row r="340" spans="1:71"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c r="BA340" s="58"/>
      <c r="BB340" s="58"/>
      <c r="BC340" s="58"/>
      <c r="BD340" s="58"/>
      <c r="BE340" s="58"/>
      <c r="BF340" s="230"/>
      <c r="BG340" s="58"/>
      <c r="BH340" s="58"/>
      <c r="BI340" s="58"/>
      <c r="BJ340" s="58"/>
      <c r="BK340" s="58"/>
      <c r="BL340" s="58"/>
      <c r="BM340" s="58"/>
      <c r="BN340" s="58"/>
      <c r="BO340" s="58"/>
      <c r="BP340" s="58"/>
      <c r="BQ340" s="58"/>
      <c r="BR340" s="58"/>
      <c r="BS340" s="58"/>
    </row>
    <row r="341" spans="1:71"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c r="BA341" s="58"/>
      <c r="BB341" s="58"/>
      <c r="BC341" s="58"/>
      <c r="BD341" s="58"/>
      <c r="BE341" s="58"/>
      <c r="BF341" s="230"/>
      <c r="BG341" s="58"/>
      <c r="BH341" s="58"/>
      <c r="BI341" s="58"/>
      <c r="BJ341" s="58"/>
      <c r="BK341" s="58"/>
      <c r="BL341" s="58"/>
      <c r="BM341" s="58"/>
      <c r="BN341" s="58"/>
      <c r="BO341" s="58"/>
      <c r="BP341" s="58"/>
      <c r="BQ341" s="58"/>
      <c r="BR341" s="58"/>
      <c r="BS341" s="58"/>
    </row>
    <row r="342" spans="1:71"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c r="BA342" s="58"/>
      <c r="BB342" s="58"/>
      <c r="BC342" s="58"/>
      <c r="BD342" s="58"/>
      <c r="BE342" s="58"/>
      <c r="BF342" s="230"/>
      <c r="BG342" s="58"/>
      <c r="BH342" s="58"/>
      <c r="BI342" s="58"/>
      <c r="BJ342" s="58"/>
      <c r="BK342" s="58"/>
      <c r="BL342" s="58"/>
      <c r="BM342" s="58"/>
      <c r="BN342" s="58"/>
      <c r="BO342" s="58"/>
      <c r="BP342" s="58"/>
      <c r="BQ342" s="58"/>
      <c r="BR342" s="58"/>
      <c r="BS342" s="58"/>
    </row>
    <row r="343" spans="1:7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c r="BA343" s="58"/>
      <c r="BB343" s="58"/>
      <c r="BC343" s="58"/>
      <c r="BD343" s="58"/>
      <c r="BE343" s="58"/>
      <c r="BF343" s="230"/>
      <c r="BG343" s="58"/>
      <c r="BH343" s="58"/>
      <c r="BI343" s="58"/>
      <c r="BJ343" s="58"/>
      <c r="BK343" s="58"/>
      <c r="BL343" s="58"/>
      <c r="BM343" s="58"/>
      <c r="BN343" s="58"/>
      <c r="BO343" s="58"/>
      <c r="BP343" s="58"/>
      <c r="BQ343" s="58"/>
      <c r="BR343" s="58"/>
      <c r="BS343" s="58"/>
    </row>
    <row r="344" spans="1:71"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c r="BA344" s="58"/>
      <c r="BB344" s="58"/>
      <c r="BC344" s="58"/>
      <c r="BD344" s="58"/>
      <c r="BE344" s="58"/>
      <c r="BF344" s="230"/>
      <c r="BG344" s="58"/>
      <c r="BH344" s="58"/>
      <c r="BI344" s="58"/>
      <c r="BJ344" s="58"/>
      <c r="BK344" s="58"/>
      <c r="BL344" s="58"/>
      <c r="BM344" s="58"/>
      <c r="BN344" s="58"/>
      <c r="BO344" s="58"/>
      <c r="BP344" s="58"/>
      <c r="BQ344" s="58"/>
      <c r="BR344" s="58"/>
      <c r="BS344" s="58"/>
    </row>
    <row r="345" spans="1:71"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c r="BA345" s="58"/>
      <c r="BB345" s="58"/>
      <c r="BC345" s="58"/>
      <c r="BD345" s="58"/>
      <c r="BE345" s="58"/>
      <c r="BF345" s="230"/>
      <c r="BG345" s="58"/>
      <c r="BH345" s="58"/>
      <c r="BI345" s="58"/>
      <c r="BJ345" s="58"/>
      <c r="BK345" s="58"/>
      <c r="BL345" s="58"/>
      <c r="BM345" s="58"/>
      <c r="BN345" s="58"/>
      <c r="BO345" s="58"/>
      <c r="BP345" s="58"/>
      <c r="BQ345" s="58"/>
      <c r="BR345" s="58"/>
      <c r="BS345" s="58"/>
    </row>
    <row r="346" spans="1:71"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c r="BA346" s="58"/>
      <c r="BB346" s="58"/>
      <c r="BC346" s="58"/>
      <c r="BD346" s="58"/>
      <c r="BE346" s="58"/>
      <c r="BF346" s="230"/>
      <c r="BG346" s="58"/>
      <c r="BH346" s="58"/>
      <c r="BI346" s="58"/>
      <c r="BJ346" s="58"/>
      <c r="BK346" s="58"/>
      <c r="BL346" s="58"/>
      <c r="BM346" s="58"/>
      <c r="BN346" s="58"/>
      <c r="BO346" s="58"/>
      <c r="BP346" s="58"/>
      <c r="BQ346" s="58"/>
      <c r="BR346" s="58"/>
      <c r="BS346" s="58"/>
    </row>
    <row r="347" spans="1:71"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c r="BA347" s="58"/>
      <c r="BB347" s="58"/>
      <c r="BC347" s="58"/>
      <c r="BD347" s="58"/>
      <c r="BE347" s="58"/>
      <c r="BF347" s="230"/>
      <c r="BG347" s="58"/>
      <c r="BH347" s="58"/>
      <c r="BI347" s="58"/>
      <c r="BJ347" s="58"/>
      <c r="BK347" s="58"/>
      <c r="BL347" s="58"/>
      <c r="BM347" s="58"/>
      <c r="BN347" s="58"/>
      <c r="BO347" s="58"/>
      <c r="BP347" s="58"/>
      <c r="BQ347" s="58"/>
      <c r="BR347" s="58"/>
      <c r="BS347" s="58"/>
    </row>
    <row r="348" spans="1:71"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c r="BA348" s="58"/>
      <c r="BB348" s="58"/>
      <c r="BC348" s="58"/>
      <c r="BD348" s="58"/>
      <c r="BE348" s="58"/>
      <c r="BF348" s="230"/>
      <c r="BG348" s="58"/>
      <c r="BH348" s="58"/>
      <c r="BI348" s="58"/>
      <c r="BJ348" s="58"/>
      <c r="BK348" s="58"/>
      <c r="BL348" s="58"/>
      <c r="BM348" s="58"/>
      <c r="BN348" s="58"/>
      <c r="BO348" s="58"/>
      <c r="BP348" s="58"/>
      <c r="BQ348" s="58"/>
      <c r="BR348" s="58"/>
      <c r="BS348" s="58"/>
    </row>
    <row r="349" spans="1:71"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c r="BA349" s="58"/>
      <c r="BB349" s="58"/>
      <c r="BC349" s="58"/>
      <c r="BD349" s="58"/>
      <c r="BE349" s="58"/>
      <c r="BF349" s="230"/>
      <c r="BG349" s="58"/>
      <c r="BH349" s="58"/>
      <c r="BI349" s="58"/>
      <c r="BJ349" s="58"/>
      <c r="BK349" s="58"/>
      <c r="BL349" s="58"/>
      <c r="BM349" s="58"/>
      <c r="BN349" s="58"/>
      <c r="BO349" s="58"/>
      <c r="BP349" s="58"/>
      <c r="BQ349" s="58"/>
      <c r="BR349" s="58"/>
      <c r="BS349" s="58"/>
    </row>
    <row r="350" spans="1:71"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c r="BA350" s="58"/>
      <c r="BB350" s="58"/>
      <c r="BC350" s="58"/>
      <c r="BD350" s="58"/>
      <c r="BE350" s="58"/>
      <c r="BF350" s="230"/>
      <c r="BG350" s="58"/>
      <c r="BH350" s="58"/>
      <c r="BI350" s="58"/>
      <c r="BJ350" s="58"/>
      <c r="BK350" s="58"/>
      <c r="BL350" s="58"/>
      <c r="BM350" s="58"/>
      <c r="BN350" s="58"/>
      <c r="BO350" s="58"/>
      <c r="BP350" s="58"/>
      <c r="BQ350" s="58"/>
      <c r="BR350" s="58"/>
      <c r="BS350" s="58"/>
    </row>
    <row r="351" spans="1:71"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c r="BA351" s="58"/>
      <c r="BB351" s="58"/>
      <c r="BC351" s="58"/>
      <c r="BD351" s="58"/>
      <c r="BE351" s="58"/>
      <c r="BF351" s="230"/>
      <c r="BG351" s="58"/>
      <c r="BH351" s="58"/>
      <c r="BI351" s="58"/>
      <c r="BJ351" s="58"/>
      <c r="BK351" s="58"/>
      <c r="BL351" s="58"/>
      <c r="BM351" s="58"/>
      <c r="BN351" s="58"/>
      <c r="BO351" s="58"/>
      <c r="BP351" s="58"/>
      <c r="BQ351" s="58"/>
      <c r="BR351" s="58"/>
      <c r="BS351" s="58"/>
    </row>
    <row r="352" spans="1:71"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c r="BA352" s="58"/>
      <c r="BB352" s="58"/>
      <c r="BC352" s="58"/>
      <c r="BD352" s="58"/>
      <c r="BE352" s="58"/>
      <c r="BF352" s="230"/>
      <c r="BG352" s="58"/>
      <c r="BH352" s="58"/>
      <c r="BI352" s="58"/>
      <c r="BJ352" s="58"/>
      <c r="BK352" s="58"/>
      <c r="BL352" s="58"/>
      <c r="BM352" s="58"/>
      <c r="BN352" s="58"/>
      <c r="BO352" s="58"/>
      <c r="BP352" s="58"/>
      <c r="BQ352" s="58"/>
      <c r="BR352" s="58"/>
      <c r="BS352" s="58"/>
    </row>
    <row r="353" spans="1:71"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230"/>
      <c r="BG353" s="58"/>
      <c r="BH353" s="58"/>
      <c r="BI353" s="58"/>
      <c r="BJ353" s="58"/>
      <c r="BK353" s="58"/>
      <c r="BL353" s="58"/>
      <c r="BM353" s="58"/>
      <c r="BN353" s="58"/>
      <c r="BO353" s="58"/>
      <c r="BP353" s="58"/>
      <c r="BQ353" s="58"/>
      <c r="BR353" s="58"/>
      <c r="BS353" s="58"/>
    </row>
    <row r="354" spans="1:71"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230"/>
      <c r="BG354" s="58"/>
      <c r="BH354" s="58"/>
      <c r="BI354" s="58"/>
      <c r="BJ354" s="58"/>
      <c r="BK354" s="58"/>
      <c r="BL354" s="58"/>
      <c r="BM354" s="58"/>
      <c r="BN354" s="58"/>
      <c r="BO354" s="58"/>
      <c r="BP354" s="58"/>
      <c r="BQ354" s="58"/>
      <c r="BR354" s="58"/>
      <c r="BS354" s="58"/>
    </row>
    <row r="355" spans="1:71"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230"/>
      <c r="BG355" s="58"/>
      <c r="BH355" s="58"/>
      <c r="BI355" s="58"/>
      <c r="BJ355" s="58"/>
      <c r="BK355" s="58"/>
      <c r="BL355" s="58"/>
      <c r="BM355" s="58"/>
      <c r="BN355" s="58"/>
      <c r="BO355" s="58"/>
      <c r="BP355" s="58"/>
      <c r="BQ355" s="58"/>
      <c r="BR355" s="58"/>
      <c r="BS355" s="58"/>
    </row>
    <row r="356" spans="1:71"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c r="BA356" s="58"/>
      <c r="BB356" s="58"/>
      <c r="BC356" s="58"/>
      <c r="BD356" s="58"/>
      <c r="BE356" s="58"/>
      <c r="BF356" s="230"/>
      <c r="BG356" s="58"/>
      <c r="BH356" s="58"/>
      <c r="BI356" s="58"/>
      <c r="BJ356" s="58"/>
      <c r="BK356" s="58"/>
      <c r="BL356" s="58"/>
      <c r="BM356" s="58"/>
      <c r="BN356" s="58"/>
      <c r="BO356" s="58"/>
      <c r="BP356" s="58"/>
      <c r="BQ356" s="58"/>
      <c r="BR356" s="58"/>
      <c r="BS356" s="58"/>
    </row>
    <row r="357" spans="1:71"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230"/>
      <c r="BG357" s="58"/>
      <c r="BH357" s="58"/>
      <c r="BI357" s="58"/>
      <c r="BJ357" s="58"/>
      <c r="BK357" s="58"/>
      <c r="BL357" s="58"/>
      <c r="BM357" s="58"/>
      <c r="BN357" s="58"/>
      <c r="BO357" s="58"/>
      <c r="BP357" s="58"/>
      <c r="BQ357" s="58"/>
      <c r="BR357" s="58"/>
      <c r="BS357" s="58"/>
    </row>
    <row r="358" spans="1:71"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230"/>
      <c r="BG358" s="58"/>
      <c r="BH358" s="58"/>
      <c r="BI358" s="58"/>
      <c r="BJ358" s="58"/>
      <c r="BK358" s="58"/>
      <c r="BL358" s="58"/>
      <c r="BM358" s="58"/>
      <c r="BN358" s="58"/>
      <c r="BO358" s="58"/>
      <c r="BP358" s="58"/>
      <c r="BQ358" s="58"/>
      <c r="BR358" s="58"/>
      <c r="BS358" s="58"/>
    </row>
    <row r="359" spans="1:71"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230"/>
      <c r="BG359" s="58"/>
      <c r="BH359" s="58"/>
      <c r="BI359" s="58"/>
      <c r="BJ359" s="58"/>
      <c r="BK359" s="58"/>
      <c r="BL359" s="58"/>
      <c r="BM359" s="58"/>
      <c r="BN359" s="58"/>
      <c r="BO359" s="58"/>
      <c r="BP359" s="58"/>
      <c r="BQ359" s="58"/>
      <c r="BR359" s="58"/>
      <c r="BS359" s="58"/>
    </row>
    <row r="360" spans="1:71"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230"/>
      <c r="BG360" s="58"/>
      <c r="BH360" s="58"/>
      <c r="BI360" s="58"/>
      <c r="BJ360" s="58"/>
      <c r="BK360" s="58"/>
      <c r="BL360" s="58"/>
      <c r="BM360" s="58"/>
      <c r="BN360" s="58"/>
      <c r="BO360" s="58"/>
      <c r="BP360" s="58"/>
      <c r="BQ360" s="58"/>
      <c r="BR360" s="58"/>
      <c r="BS360" s="58"/>
    </row>
    <row r="361" spans="1:71"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230"/>
      <c r="BG361" s="58"/>
      <c r="BH361" s="58"/>
      <c r="BI361" s="58"/>
      <c r="BJ361" s="58"/>
      <c r="BK361" s="58"/>
      <c r="BL361" s="58"/>
      <c r="BM361" s="58"/>
      <c r="BN361" s="58"/>
      <c r="BO361" s="58"/>
      <c r="BP361" s="58"/>
      <c r="BQ361" s="58"/>
      <c r="BR361" s="58"/>
      <c r="BS361" s="58"/>
    </row>
    <row r="362" spans="1:71"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230"/>
      <c r="BG362" s="58"/>
      <c r="BH362" s="58"/>
      <c r="BI362" s="58"/>
      <c r="BJ362" s="58"/>
      <c r="BK362" s="58"/>
      <c r="BL362" s="58"/>
      <c r="BM362" s="58"/>
      <c r="BN362" s="58"/>
      <c r="BO362" s="58"/>
      <c r="BP362" s="58"/>
      <c r="BQ362" s="58"/>
      <c r="BR362" s="58"/>
      <c r="BS362" s="58"/>
    </row>
    <row r="363" spans="1:71"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230"/>
      <c r="BG363" s="58"/>
      <c r="BH363" s="58"/>
      <c r="BI363" s="58"/>
      <c r="BJ363" s="58"/>
      <c r="BK363" s="58"/>
      <c r="BL363" s="58"/>
      <c r="BM363" s="58"/>
      <c r="BN363" s="58"/>
      <c r="BO363" s="58"/>
      <c r="BP363" s="58"/>
      <c r="BQ363" s="58"/>
      <c r="BR363" s="58"/>
      <c r="BS363" s="58"/>
    </row>
    <row r="364" spans="1:71"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230"/>
      <c r="BG364" s="58"/>
      <c r="BH364" s="58"/>
      <c r="BI364" s="58"/>
      <c r="BJ364" s="58"/>
      <c r="BK364" s="58"/>
      <c r="BL364" s="58"/>
      <c r="BM364" s="58"/>
      <c r="BN364" s="58"/>
      <c r="BO364" s="58"/>
      <c r="BP364" s="58"/>
      <c r="BQ364" s="58"/>
      <c r="BR364" s="58"/>
      <c r="BS364" s="58"/>
    </row>
    <row r="365" spans="1:71"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230"/>
      <c r="BG365" s="58"/>
      <c r="BH365" s="58"/>
      <c r="BI365" s="58"/>
      <c r="BJ365" s="58"/>
      <c r="BK365" s="58"/>
      <c r="BL365" s="58"/>
      <c r="BM365" s="58"/>
      <c r="BN365" s="58"/>
      <c r="BO365" s="58"/>
      <c r="BP365" s="58"/>
      <c r="BQ365" s="58"/>
      <c r="BR365" s="58"/>
      <c r="BS365" s="58"/>
    </row>
    <row r="366" spans="1:71"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c r="BA366" s="58"/>
      <c r="BB366" s="58"/>
      <c r="BC366" s="58"/>
      <c r="BD366" s="58"/>
      <c r="BE366" s="58"/>
      <c r="BF366" s="230"/>
      <c r="BG366" s="58"/>
      <c r="BH366" s="58"/>
      <c r="BI366" s="58"/>
      <c r="BJ366" s="58"/>
      <c r="BK366" s="58"/>
      <c r="BL366" s="58"/>
      <c r="BM366" s="58"/>
      <c r="BN366" s="58"/>
      <c r="BO366" s="58"/>
      <c r="BP366" s="58"/>
      <c r="BQ366" s="58"/>
      <c r="BR366" s="58"/>
      <c r="BS366" s="58"/>
    </row>
    <row r="367" spans="1:71"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230"/>
      <c r="BG367" s="58"/>
      <c r="BH367" s="58"/>
      <c r="BI367" s="58"/>
      <c r="BJ367" s="58"/>
      <c r="BK367" s="58"/>
      <c r="BL367" s="58"/>
      <c r="BM367" s="58"/>
      <c r="BN367" s="58"/>
      <c r="BO367" s="58"/>
      <c r="BP367" s="58"/>
      <c r="BQ367" s="58"/>
      <c r="BR367" s="58"/>
      <c r="BS367" s="58"/>
    </row>
    <row r="368" spans="1:71"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230"/>
      <c r="BG368" s="58"/>
      <c r="BH368" s="58"/>
      <c r="BI368" s="58"/>
      <c r="BJ368" s="58"/>
      <c r="BK368" s="58"/>
      <c r="BL368" s="58"/>
      <c r="BM368" s="58"/>
      <c r="BN368" s="58"/>
      <c r="BO368" s="58"/>
      <c r="BP368" s="58"/>
      <c r="BQ368" s="58"/>
      <c r="BR368" s="58"/>
      <c r="BS368" s="58"/>
    </row>
    <row r="369" spans="1:71"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230"/>
      <c r="BG369" s="58"/>
      <c r="BH369" s="58"/>
      <c r="BI369" s="58"/>
      <c r="BJ369" s="58"/>
      <c r="BK369" s="58"/>
      <c r="BL369" s="58"/>
      <c r="BM369" s="58"/>
      <c r="BN369" s="58"/>
      <c r="BO369" s="58"/>
      <c r="BP369" s="58"/>
      <c r="BQ369" s="58"/>
      <c r="BR369" s="58"/>
      <c r="BS369" s="58"/>
    </row>
    <row r="370" spans="1:71"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230"/>
      <c r="BG370" s="58"/>
      <c r="BH370" s="58"/>
      <c r="BI370" s="58"/>
      <c r="BJ370" s="58"/>
      <c r="BK370" s="58"/>
      <c r="BL370" s="58"/>
      <c r="BM370" s="58"/>
      <c r="BN370" s="58"/>
      <c r="BO370" s="58"/>
      <c r="BP370" s="58"/>
      <c r="BQ370" s="58"/>
      <c r="BR370" s="58"/>
      <c r="BS370" s="58"/>
    </row>
    <row r="371" spans="1:71"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230"/>
      <c r="BG371" s="58"/>
      <c r="BH371" s="58"/>
      <c r="BI371" s="58"/>
      <c r="BJ371" s="58"/>
      <c r="BK371" s="58"/>
      <c r="BL371" s="58"/>
      <c r="BM371" s="58"/>
      <c r="BN371" s="58"/>
      <c r="BO371" s="58"/>
      <c r="BP371" s="58"/>
      <c r="BQ371" s="58"/>
      <c r="BR371" s="58"/>
      <c r="BS371" s="58"/>
    </row>
    <row r="372" spans="1:71"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230"/>
      <c r="BG372" s="58"/>
      <c r="BH372" s="58"/>
      <c r="BI372" s="58"/>
      <c r="BJ372" s="58"/>
      <c r="BK372" s="58"/>
      <c r="BL372" s="58"/>
      <c r="BM372" s="58"/>
      <c r="BN372" s="58"/>
      <c r="BO372" s="58"/>
      <c r="BP372" s="58"/>
      <c r="BQ372" s="58"/>
      <c r="BR372" s="58"/>
      <c r="BS372" s="58"/>
    </row>
    <row r="373" spans="1:71"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230"/>
      <c r="BG373" s="58"/>
      <c r="BH373" s="58"/>
      <c r="BI373" s="58"/>
      <c r="BJ373" s="58"/>
      <c r="BK373" s="58"/>
      <c r="BL373" s="58"/>
      <c r="BM373" s="58"/>
      <c r="BN373" s="58"/>
      <c r="BO373" s="58"/>
      <c r="BP373" s="58"/>
      <c r="BQ373" s="58"/>
      <c r="BR373" s="58"/>
      <c r="BS373" s="58"/>
    </row>
    <row r="374" spans="1:7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230"/>
      <c r="BG374" s="58"/>
      <c r="BH374" s="58"/>
      <c r="BI374" s="58"/>
      <c r="BJ374" s="58"/>
      <c r="BK374" s="58"/>
      <c r="BL374" s="58"/>
      <c r="BM374" s="58"/>
      <c r="BN374" s="58"/>
      <c r="BO374" s="58"/>
      <c r="BP374" s="58"/>
      <c r="BQ374" s="58"/>
      <c r="BR374" s="58"/>
      <c r="BS374" s="58"/>
    </row>
    <row r="375" spans="1:71"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230"/>
      <c r="BG375" s="58"/>
      <c r="BH375" s="58"/>
      <c r="BI375" s="58"/>
      <c r="BJ375" s="58"/>
      <c r="BK375" s="58"/>
      <c r="BL375" s="58"/>
      <c r="BM375" s="58"/>
      <c r="BN375" s="58"/>
      <c r="BO375" s="58"/>
      <c r="BP375" s="58"/>
      <c r="BQ375" s="58"/>
      <c r="BR375" s="58"/>
      <c r="BS375" s="58"/>
    </row>
    <row r="376" spans="1:71"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c r="BA376" s="58"/>
      <c r="BB376" s="58"/>
      <c r="BC376" s="58"/>
      <c r="BD376" s="58"/>
      <c r="BE376" s="58"/>
      <c r="BF376" s="230"/>
      <c r="BG376" s="58"/>
      <c r="BH376" s="58"/>
      <c r="BI376" s="58"/>
      <c r="BJ376" s="58"/>
      <c r="BK376" s="58"/>
      <c r="BL376" s="58"/>
      <c r="BM376" s="58"/>
      <c r="BN376" s="58"/>
      <c r="BO376" s="58"/>
      <c r="BP376" s="58"/>
      <c r="BQ376" s="58"/>
      <c r="BR376" s="58"/>
      <c r="BS376" s="58"/>
    </row>
    <row r="377" spans="1:71"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c r="BA377" s="58"/>
      <c r="BB377" s="58"/>
      <c r="BC377" s="58"/>
      <c r="BD377" s="58"/>
      <c r="BE377" s="58"/>
      <c r="BF377" s="230"/>
      <c r="BG377" s="58"/>
      <c r="BH377" s="58"/>
      <c r="BI377" s="58"/>
      <c r="BJ377" s="58"/>
      <c r="BK377" s="58"/>
      <c r="BL377" s="58"/>
      <c r="BM377" s="58"/>
      <c r="BN377" s="58"/>
      <c r="BO377" s="58"/>
      <c r="BP377" s="58"/>
      <c r="BQ377" s="58"/>
      <c r="BR377" s="58"/>
      <c r="BS377" s="58"/>
    </row>
    <row r="378" spans="1:71"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230"/>
      <c r="BG378" s="58"/>
      <c r="BH378" s="58"/>
      <c r="BI378" s="58"/>
      <c r="BJ378" s="58"/>
      <c r="BK378" s="58"/>
      <c r="BL378" s="58"/>
      <c r="BM378" s="58"/>
      <c r="BN378" s="58"/>
      <c r="BO378" s="58"/>
      <c r="BP378" s="58"/>
      <c r="BQ378" s="58"/>
      <c r="BR378" s="58"/>
      <c r="BS378" s="58"/>
    </row>
    <row r="379" spans="1:71"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230"/>
      <c r="BG379" s="58"/>
      <c r="BH379" s="58"/>
      <c r="BI379" s="58"/>
      <c r="BJ379" s="58"/>
      <c r="BK379" s="58"/>
      <c r="BL379" s="58"/>
      <c r="BM379" s="58"/>
      <c r="BN379" s="58"/>
      <c r="BO379" s="58"/>
      <c r="BP379" s="58"/>
      <c r="BQ379" s="58"/>
      <c r="BR379" s="58"/>
      <c r="BS379" s="58"/>
    </row>
    <row r="380" spans="1:71"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230"/>
      <c r="BG380" s="58"/>
      <c r="BH380" s="58"/>
      <c r="BI380" s="58"/>
      <c r="BJ380" s="58"/>
      <c r="BK380" s="58"/>
      <c r="BL380" s="58"/>
      <c r="BM380" s="58"/>
      <c r="BN380" s="58"/>
      <c r="BO380" s="58"/>
      <c r="BP380" s="58"/>
      <c r="BQ380" s="58"/>
      <c r="BR380" s="58"/>
      <c r="BS380" s="58"/>
    </row>
    <row r="381" spans="1:71"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230"/>
      <c r="BG381" s="58"/>
      <c r="BH381" s="58"/>
      <c r="BI381" s="58"/>
      <c r="BJ381" s="58"/>
      <c r="BK381" s="58"/>
      <c r="BL381" s="58"/>
      <c r="BM381" s="58"/>
      <c r="BN381" s="58"/>
      <c r="BO381" s="58"/>
      <c r="BP381" s="58"/>
      <c r="BQ381" s="58"/>
      <c r="BR381" s="58"/>
      <c r="BS381" s="58"/>
    </row>
    <row r="382" spans="1:71"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230"/>
      <c r="BG382" s="58"/>
      <c r="BH382" s="58"/>
      <c r="BI382" s="58"/>
      <c r="BJ382" s="58"/>
      <c r="BK382" s="58"/>
      <c r="BL382" s="58"/>
      <c r="BM382" s="58"/>
      <c r="BN382" s="58"/>
      <c r="BO382" s="58"/>
      <c r="BP382" s="58"/>
      <c r="BQ382" s="58"/>
      <c r="BR382" s="58"/>
      <c r="BS382" s="58"/>
    </row>
    <row r="383" spans="1:71"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230"/>
      <c r="BG383" s="58"/>
      <c r="BH383" s="58"/>
      <c r="BI383" s="58"/>
      <c r="BJ383" s="58"/>
      <c r="BK383" s="58"/>
      <c r="BL383" s="58"/>
      <c r="BM383" s="58"/>
      <c r="BN383" s="58"/>
      <c r="BO383" s="58"/>
      <c r="BP383" s="58"/>
      <c r="BQ383" s="58"/>
      <c r="BR383" s="58"/>
      <c r="BS383" s="58"/>
    </row>
    <row r="384" spans="1:71"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230"/>
      <c r="BG384" s="58"/>
      <c r="BH384" s="58"/>
      <c r="BI384" s="58"/>
      <c r="BJ384" s="58"/>
      <c r="BK384" s="58"/>
      <c r="BL384" s="58"/>
      <c r="BM384" s="58"/>
      <c r="BN384" s="58"/>
      <c r="BO384" s="58"/>
      <c r="BP384" s="58"/>
      <c r="BQ384" s="58"/>
      <c r="BR384" s="58"/>
      <c r="BS384" s="58"/>
    </row>
    <row r="385" spans="1:71"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230"/>
      <c r="BG385" s="58"/>
      <c r="BH385" s="58"/>
      <c r="BI385" s="58"/>
      <c r="BJ385" s="58"/>
      <c r="BK385" s="58"/>
      <c r="BL385" s="58"/>
      <c r="BM385" s="58"/>
      <c r="BN385" s="58"/>
      <c r="BO385" s="58"/>
      <c r="BP385" s="58"/>
      <c r="BQ385" s="58"/>
      <c r="BR385" s="58"/>
      <c r="BS385" s="58"/>
    </row>
    <row r="386" spans="1:71"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230"/>
      <c r="BG386" s="58"/>
      <c r="BH386" s="58"/>
      <c r="BI386" s="58"/>
      <c r="BJ386" s="58"/>
      <c r="BK386" s="58"/>
      <c r="BL386" s="58"/>
      <c r="BM386" s="58"/>
      <c r="BN386" s="58"/>
      <c r="BO386" s="58"/>
      <c r="BP386" s="58"/>
      <c r="BQ386" s="58"/>
      <c r="BR386" s="58"/>
      <c r="BS386" s="58"/>
    </row>
    <row r="387" spans="1:71"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230"/>
      <c r="BG387" s="58"/>
      <c r="BH387" s="58"/>
      <c r="BI387" s="58"/>
      <c r="BJ387" s="58"/>
      <c r="BK387" s="58"/>
      <c r="BL387" s="58"/>
      <c r="BM387" s="58"/>
      <c r="BN387" s="58"/>
      <c r="BO387" s="58"/>
      <c r="BP387" s="58"/>
      <c r="BQ387" s="58"/>
      <c r="BR387" s="58"/>
      <c r="BS387" s="58"/>
    </row>
    <row r="388" spans="1:71"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230"/>
      <c r="BG388" s="58"/>
      <c r="BH388" s="58"/>
      <c r="BI388" s="58"/>
      <c r="BJ388" s="58"/>
      <c r="BK388" s="58"/>
      <c r="BL388" s="58"/>
      <c r="BM388" s="58"/>
      <c r="BN388" s="58"/>
      <c r="BO388" s="58"/>
      <c r="BP388" s="58"/>
      <c r="BQ388" s="58"/>
      <c r="BR388" s="58"/>
      <c r="BS388" s="58"/>
    </row>
    <row r="389" spans="1:71"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230"/>
      <c r="BG389" s="58"/>
      <c r="BH389" s="58"/>
      <c r="BI389" s="58"/>
      <c r="BJ389" s="58"/>
      <c r="BK389" s="58"/>
      <c r="BL389" s="58"/>
      <c r="BM389" s="58"/>
      <c r="BN389" s="58"/>
      <c r="BO389" s="58"/>
      <c r="BP389" s="58"/>
      <c r="BQ389" s="58"/>
      <c r="BR389" s="58"/>
      <c r="BS389" s="58"/>
    </row>
    <row r="390" spans="1:71"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c r="BF390" s="230"/>
      <c r="BG390" s="58"/>
      <c r="BH390" s="58"/>
      <c r="BI390" s="58"/>
      <c r="BJ390" s="58"/>
      <c r="BK390" s="58"/>
      <c r="BL390" s="58"/>
      <c r="BM390" s="58"/>
      <c r="BN390" s="58"/>
      <c r="BO390" s="58"/>
      <c r="BP390" s="58"/>
      <c r="BQ390" s="58"/>
      <c r="BR390" s="58"/>
      <c r="BS390" s="58"/>
    </row>
    <row r="391" spans="1:71" x14ac:dyDescent="0.2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230"/>
      <c r="BG391" s="58"/>
      <c r="BH391" s="58"/>
      <c r="BI391" s="58"/>
      <c r="BJ391" s="58"/>
      <c r="BK391" s="58"/>
      <c r="BL391" s="58"/>
      <c r="BM391" s="58"/>
      <c r="BN391" s="58"/>
      <c r="BO391" s="58"/>
      <c r="BP391" s="58"/>
      <c r="BQ391" s="58"/>
      <c r="BR391" s="58"/>
      <c r="BS391" s="58"/>
    </row>
    <row r="392" spans="1:71" x14ac:dyDescent="0.2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c r="BF392" s="230"/>
      <c r="BG392" s="58"/>
      <c r="BH392" s="58"/>
      <c r="BI392" s="58"/>
      <c r="BJ392" s="58"/>
      <c r="BK392" s="58"/>
      <c r="BL392" s="58"/>
      <c r="BM392" s="58"/>
      <c r="BN392" s="58"/>
      <c r="BO392" s="58"/>
      <c r="BP392" s="58"/>
      <c r="BQ392" s="58"/>
      <c r="BR392" s="58"/>
      <c r="BS392" s="58"/>
    </row>
    <row r="393" spans="1:71" x14ac:dyDescent="0.2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230"/>
      <c r="BG393" s="58"/>
      <c r="BH393" s="58"/>
      <c r="BI393" s="58"/>
      <c r="BJ393" s="58"/>
      <c r="BK393" s="58"/>
      <c r="BL393" s="58"/>
      <c r="BM393" s="58"/>
      <c r="BN393" s="58"/>
      <c r="BO393" s="58"/>
      <c r="BP393" s="58"/>
      <c r="BQ393" s="58"/>
      <c r="BR393" s="58"/>
      <c r="BS393" s="58"/>
    </row>
    <row r="394" spans="1:71" x14ac:dyDescent="0.2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c r="BF394" s="230"/>
      <c r="BG394" s="58"/>
      <c r="BH394" s="58"/>
      <c r="BI394" s="58"/>
      <c r="BJ394" s="58"/>
      <c r="BK394" s="58"/>
      <c r="BL394" s="58"/>
      <c r="BM394" s="58"/>
      <c r="BN394" s="58"/>
      <c r="BO394" s="58"/>
      <c r="BP394" s="58"/>
      <c r="BQ394" s="58"/>
      <c r="BR394" s="58"/>
      <c r="BS394" s="58"/>
    </row>
    <row r="395" spans="1:71" x14ac:dyDescent="0.2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c r="BF395" s="230"/>
      <c r="BG395" s="58"/>
      <c r="BH395" s="58"/>
      <c r="BI395" s="58"/>
      <c r="BJ395" s="58"/>
      <c r="BK395" s="58"/>
      <c r="BL395" s="58"/>
      <c r="BM395" s="58"/>
      <c r="BN395" s="58"/>
      <c r="BO395" s="58"/>
      <c r="BP395" s="58"/>
      <c r="BQ395" s="58"/>
      <c r="BR395" s="58"/>
      <c r="BS395" s="58"/>
    </row>
    <row r="396" spans="1:71" x14ac:dyDescent="0.2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c r="BF396" s="230"/>
      <c r="BG396" s="58"/>
      <c r="BH396" s="58"/>
      <c r="BI396" s="58"/>
      <c r="BJ396" s="58"/>
      <c r="BK396" s="58"/>
      <c r="BL396" s="58"/>
      <c r="BM396" s="58"/>
      <c r="BN396" s="58"/>
      <c r="BO396" s="58"/>
      <c r="BP396" s="58"/>
      <c r="BQ396" s="58"/>
      <c r="BR396" s="58"/>
      <c r="BS396" s="58"/>
    </row>
    <row r="397" spans="1:71" x14ac:dyDescent="0.2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c r="BF397" s="230"/>
      <c r="BG397" s="58"/>
      <c r="BH397" s="58"/>
      <c r="BI397" s="58"/>
      <c r="BJ397" s="58"/>
      <c r="BK397" s="58"/>
      <c r="BL397" s="58"/>
      <c r="BM397" s="58"/>
      <c r="BN397" s="58"/>
      <c r="BO397" s="58"/>
      <c r="BP397" s="58"/>
      <c r="BQ397" s="58"/>
      <c r="BR397" s="58"/>
      <c r="BS397" s="58"/>
    </row>
    <row r="398" spans="1:71" x14ac:dyDescent="0.2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c r="BF398" s="230"/>
      <c r="BG398" s="58"/>
      <c r="BH398" s="58"/>
      <c r="BI398" s="58"/>
      <c r="BJ398" s="58"/>
      <c r="BK398" s="58"/>
      <c r="BL398" s="58"/>
      <c r="BM398" s="58"/>
      <c r="BN398" s="58"/>
      <c r="BO398" s="58"/>
      <c r="BP398" s="58"/>
      <c r="BQ398" s="58"/>
      <c r="BR398" s="58"/>
      <c r="BS398" s="58"/>
    </row>
    <row r="399" spans="1:71" x14ac:dyDescent="0.2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c r="BF399" s="230"/>
      <c r="BG399" s="58"/>
      <c r="BH399" s="58"/>
      <c r="BI399" s="58"/>
      <c r="BJ399" s="58"/>
      <c r="BK399" s="58"/>
      <c r="BL399" s="58"/>
      <c r="BM399" s="58"/>
      <c r="BN399" s="58"/>
      <c r="BO399" s="58"/>
      <c r="BP399" s="58"/>
      <c r="BQ399" s="58"/>
      <c r="BR399" s="58"/>
      <c r="BS399" s="58"/>
    </row>
    <row r="400" spans="1:71" x14ac:dyDescent="0.2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c r="BF400" s="230"/>
      <c r="BG400" s="58"/>
      <c r="BH400" s="58"/>
      <c r="BI400" s="58"/>
      <c r="BJ400" s="58"/>
      <c r="BK400" s="58"/>
      <c r="BL400" s="58"/>
      <c r="BM400" s="58"/>
      <c r="BN400" s="58"/>
      <c r="BO400" s="58"/>
      <c r="BP400" s="58"/>
      <c r="BQ400" s="58"/>
      <c r="BR400" s="58"/>
      <c r="BS400" s="58"/>
    </row>
    <row r="401" spans="1:71" x14ac:dyDescent="0.2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c r="BF401" s="230"/>
      <c r="BG401" s="58"/>
      <c r="BH401" s="58"/>
      <c r="BI401" s="58"/>
      <c r="BJ401" s="58"/>
      <c r="BK401" s="58"/>
      <c r="BL401" s="58"/>
      <c r="BM401" s="58"/>
      <c r="BN401" s="58"/>
      <c r="BO401" s="58"/>
      <c r="BP401" s="58"/>
      <c r="BQ401" s="58"/>
      <c r="BR401" s="58"/>
      <c r="BS401" s="58"/>
    </row>
    <row r="402" spans="1:71" x14ac:dyDescent="0.2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c r="BF402" s="230"/>
      <c r="BG402" s="58"/>
      <c r="BH402" s="58"/>
      <c r="BI402" s="58"/>
      <c r="BJ402" s="58"/>
      <c r="BK402" s="58"/>
      <c r="BL402" s="58"/>
      <c r="BM402" s="58"/>
      <c r="BN402" s="58"/>
      <c r="BO402" s="58"/>
      <c r="BP402" s="58"/>
      <c r="BQ402" s="58"/>
      <c r="BR402" s="58"/>
      <c r="BS402" s="58"/>
    </row>
    <row r="403" spans="1:71" x14ac:dyDescent="0.2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c r="BF403" s="230"/>
      <c r="BG403" s="58"/>
      <c r="BH403" s="58"/>
      <c r="BI403" s="58"/>
      <c r="BJ403" s="58"/>
      <c r="BK403" s="58"/>
      <c r="BL403" s="58"/>
      <c r="BM403" s="58"/>
      <c r="BN403" s="58"/>
      <c r="BO403" s="58"/>
      <c r="BP403" s="58"/>
      <c r="BQ403" s="58"/>
      <c r="BR403" s="58"/>
      <c r="BS403" s="58"/>
    </row>
    <row r="404" spans="1:71" x14ac:dyDescent="0.2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c r="BF404" s="230"/>
      <c r="BG404" s="58"/>
      <c r="BH404" s="58"/>
      <c r="BI404" s="58"/>
      <c r="BJ404" s="58"/>
      <c r="BK404" s="58"/>
      <c r="BL404" s="58"/>
      <c r="BM404" s="58"/>
      <c r="BN404" s="58"/>
      <c r="BO404" s="58"/>
      <c r="BP404" s="58"/>
      <c r="BQ404" s="58"/>
      <c r="BR404" s="58"/>
      <c r="BS404" s="58"/>
    </row>
    <row r="405" spans="1:7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c r="BF405" s="230"/>
      <c r="BG405" s="58"/>
      <c r="BH405" s="58"/>
      <c r="BI405" s="58"/>
      <c r="BJ405" s="58"/>
      <c r="BK405" s="58"/>
      <c r="BL405" s="58"/>
      <c r="BM405" s="58"/>
      <c r="BN405" s="58"/>
      <c r="BO405" s="58"/>
      <c r="BP405" s="58"/>
      <c r="BQ405" s="58"/>
      <c r="BR405" s="58"/>
      <c r="BS405" s="58"/>
    </row>
    <row r="406" spans="1:71" x14ac:dyDescent="0.2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c r="BF406" s="230"/>
      <c r="BG406" s="58"/>
      <c r="BH406" s="58"/>
      <c r="BI406" s="58"/>
      <c r="BJ406" s="58"/>
      <c r="BK406" s="58"/>
      <c r="BL406" s="58"/>
      <c r="BM406" s="58"/>
      <c r="BN406" s="58"/>
      <c r="BO406" s="58"/>
      <c r="BP406" s="58"/>
      <c r="BQ406" s="58"/>
      <c r="BR406" s="58"/>
      <c r="BS406" s="58"/>
    </row>
    <row r="407" spans="1:71" x14ac:dyDescent="0.2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c r="BF407" s="230"/>
      <c r="BG407" s="58"/>
      <c r="BH407" s="58"/>
      <c r="BI407" s="58"/>
      <c r="BJ407" s="58"/>
      <c r="BK407" s="58"/>
      <c r="BL407" s="58"/>
      <c r="BM407" s="58"/>
      <c r="BN407" s="58"/>
      <c r="BO407" s="58"/>
      <c r="BP407" s="58"/>
      <c r="BQ407" s="58"/>
      <c r="BR407" s="58"/>
      <c r="BS407" s="58"/>
    </row>
    <row r="408" spans="1:71" x14ac:dyDescent="0.2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c r="BF408" s="230"/>
      <c r="BG408" s="58"/>
      <c r="BH408" s="58"/>
      <c r="BI408" s="58"/>
      <c r="BJ408" s="58"/>
      <c r="BK408" s="58"/>
      <c r="BL408" s="58"/>
      <c r="BM408" s="58"/>
      <c r="BN408" s="58"/>
      <c r="BO408" s="58"/>
      <c r="BP408" s="58"/>
      <c r="BQ408" s="58"/>
      <c r="BR408" s="58"/>
      <c r="BS408" s="58"/>
    </row>
    <row r="409" spans="1:71" x14ac:dyDescent="0.2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c r="BF409" s="230"/>
      <c r="BG409" s="58"/>
      <c r="BH409" s="58"/>
      <c r="BI409" s="58"/>
      <c r="BJ409" s="58"/>
      <c r="BK409" s="58"/>
      <c r="BL409" s="58"/>
      <c r="BM409" s="58"/>
      <c r="BN409" s="58"/>
      <c r="BO409" s="58"/>
      <c r="BP409" s="58"/>
      <c r="BQ409" s="58"/>
      <c r="BR409" s="58"/>
      <c r="BS409" s="58"/>
    </row>
    <row r="410" spans="1:71" x14ac:dyDescent="0.2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230"/>
      <c r="BG410" s="58"/>
      <c r="BH410" s="58"/>
      <c r="BI410" s="58"/>
      <c r="BJ410" s="58"/>
      <c r="BK410" s="58"/>
      <c r="BL410" s="58"/>
      <c r="BM410" s="58"/>
      <c r="BN410" s="58"/>
      <c r="BO410" s="58"/>
      <c r="BP410" s="58"/>
      <c r="BQ410" s="58"/>
      <c r="BR410" s="58"/>
      <c r="BS410" s="58"/>
    </row>
    <row r="411" spans="1:71" x14ac:dyDescent="0.2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c r="BF411" s="230"/>
      <c r="BG411" s="58"/>
      <c r="BH411" s="58"/>
      <c r="BI411" s="58"/>
      <c r="BJ411" s="58"/>
      <c r="BK411" s="58"/>
      <c r="BL411" s="58"/>
      <c r="BM411" s="58"/>
      <c r="BN411" s="58"/>
      <c r="BO411" s="58"/>
      <c r="BP411" s="58"/>
      <c r="BQ411" s="58"/>
      <c r="BR411" s="58"/>
      <c r="BS411" s="58"/>
    </row>
    <row r="412" spans="1:71" x14ac:dyDescent="0.2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230"/>
      <c r="BG412" s="58"/>
      <c r="BH412" s="58"/>
      <c r="BI412" s="58"/>
      <c r="BJ412" s="58"/>
      <c r="BK412" s="58"/>
      <c r="BL412" s="58"/>
      <c r="BM412" s="58"/>
      <c r="BN412" s="58"/>
      <c r="BO412" s="58"/>
      <c r="BP412" s="58"/>
      <c r="BQ412" s="58"/>
      <c r="BR412" s="58"/>
      <c r="BS412" s="58"/>
    </row>
    <row r="413" spans="1:71" x14ac:dyDescent="0.2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c r="BF413" s="230"/>
      <c r="BG413" s="58"/>
      <c r="BH413" s="58"/>
      <c r="BI413" s="58"/>
      <c r="BJ413" s="58"/>
      <c r="BK413" s="58"/>
      <c r="BL413" s="58"/>
      <c r="BM413" s="58"/>
      <c r="BN413" s="58"/>
      <c r="BO413" s="58"/>
      <c r="BP413" s="58"/>
      <c r="BQ413" s="58"/>
      <c r="BR413" s="58"/>
      <c r="BS413" s="58"/>
    </row>
    <row r="414" spans="1:71" x14ac:dyDescent="0.2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230"/>
      <c r="BG414" s="58"/>
      <c r="BH414" s="58"/>
      <c r="BI414" s="58"/>
      <c r="BJ414" s="58"/>
      <c r="BK414" s="58"/>
      <c r="BL414" s="58"/>
      <c r="BM414" s="58"/>
      <c r="BN414" s="58"/>
      <c r="BO414" s="58"/>
      <c r="BP414" s="58"/>
      <c r="BQ414" s="58"/>
      <c r="BR414" s="58"/>
      <c r="BS414" s="58"/>
    </row>
    <row r="415" spans="1:71" x14ac:dyDescent="0.2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c r="BF415" s="230"/>
      <c r="BG415" s="58"/>
      <c r="BH415" s="58"/>
      <c r="BI415" s="58"/>
      <c r="BJ415" s="58"/>
      <c r="BK415" s="58"/>
      <c r="BL415" s="58"/>
      <c r="BM415" s="58"/>
      <c r="BN415" s="58"/>
      <c r="BO415" s="58"/>
      <c r="BP415" s="58"/>
      <c r="BQ415" s="58"/>
      <c r="BR415" s="58"/>
      <c r="BS415" s="58"/>
    </row>
    <row r="416" spans="1:71" x14ac:dyDescent="0.2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230"/>
      <c r="BG416" s="58"/>
      <c r="BH416" s="58"/>
      <c r="BI416" s="58"/>
      <c r="BJ416" s="58"/>
      <c r="BK416" s="58"/>
      <c r="BL416" s="58"/>
      <c r="BM416" s="58"/>
      <c r="BN416" s="58"/>
      <c r="BO416" s="58"/>
      <c r="BP416" s="58"/>
      <c r="BQ416" s="58"/>
      <c r="BR416" s="58"/>
      <c r="BS416" s="58"/>
    </row>
    <row r="417" spans="1:71" x14ac:dyDescent="0.2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230"/>
      <c r="BG417" s="58"/>
      <c r="BH417" s="58"/>
      <c r="BI417" s="58"/>
      <c r="BJ417" s="58"/>
      <c r="BK417" s="58"/>
      <c r="BL417" s="58"/>
      <c r="BM417" s="58"/>
      <c r="BN417" s="58"/>
      <c r="BO417" s="58"/>
      <c r="BP417" s="58"/>
      <c r="BQ417" s="58"/>
      <c r="BR417" s="58"/>
      <c r="BS417" s="58"/>
    </row>
    <row r="418" spans="1:71" x14ac:dyDescent="0.2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230"/>
      <c r="BG418" s="58"/>
      <c r="BH418" s="58"/>
      <c r="BI418" s="58"/>
      <c r="BJ418" s="58"/>
      <c r="BK418" s="58"/>
      <c r="BL418" s="58"/>
      <c r="BM418" s="58"/>
      <c r="BN418" s="58"/>
      <c r="BO418" s="58"/>
      <c r="BP418" s="58"/>
      <c r="BQ418" s="58"/>
      <c r="BR418" s="58"/>
      <c r="BS418" s="58"/>
    </row>
    <row r="419" spans="1:71" x14ac:dyDescent="0.2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230"/>
      <c r="BG419" s="58"/>
      <c r="BH419" s="58"/>
      <c r="BI419" s="58"/>
      <c r="BJ419" s="58"/>
      <c r="BK419" s="58"/>
      <c r="BL419" s="58"/>
      <c r="BM419" s="58"/>
      <c r="BN419" s="58"/>
      <c r="BO419" s="58"/>
      <c r="BP419" s="58"/>
      <c r="BQ419" s="58"/>
      <c r="BR419" s="58"/>
      <c r="BS419" s="58"/>
    </row>
    <row r="420" spans="1:71" x14ac:dyDescent="0.2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c r="BF420" s="230"/>
      <c r="BG420" s="58"/>
      <c r="BH420" s="58"/>
      <c r="BI420" s="58"/>
      <c r="BJ420" s="58"/>
      <c r="BK420" s="58"/>
      <c r="BL420" s="58"/>
      <c r="BM420" s="58"/>
      <c r="BN420" s="58"/>
      <c r="BO420" s="58"/>
      <c r="BP420" s="58"/>
      <c r="BQ420" s="58"/>
      <c r="BR420" s="58"/>
      <c r="BS420" s="58"/>
    </row>
    <row r="421" spans="1:71" x14ac:dyDescent="0.2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c r="BF421" s="230"/>
      <c r="BG421" s="58"/>
      <c r="BH421" s="58"/>
      <c r="BI421" s="58"/>
      <c r="BJ421" s="58"/>
      <c r="BK421" s="58"/>
      <c r="BL421" s="58"/>
      <c r="BM421" s="58"/>
      <c r="BN421" s="58"/>
      <c r="BO421" s="58"/>
      <c r="BP421" s="58"/>
      <c r="BQ421" s="58"/>
      <c r="BR421" s="58"/>
      <c r="BS421" s="58"/>
    </row>
    <row r="422" spans="1:71" x14ac:dyDescent="0.2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c r="BC422" s="58"/>
      <c r="BD422" s="58"/>
      <c r="BE422" s="58"/>
      <c r="BF422" s="230"/>
      <c r="BG422" s="58"/>
      <c r="BH422" s="58"/>
      <c r="BI422" s="58"/>
      <c r="BJ422" s="58"/>
      <c r="BK422" s="58"/>
      <c r="BL422" s="58"/>
      <c r="BM422" s="58"/>
      <c r="BN422" s="58"/>
      <c r="BO422" s="58"/>
      <c r="BP422" s="58"/>
      <c r="BQ422" s="58"/>
      <c r="BR422" s="58"/>
      <c r="BS422" s="58"/>
    </row>
    <row r="423" spans="1:71" x14ac:dyDescent="0.2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c r="BA423" s="58"/>
      <c r="BB423" s="58"/>
      <c r="BC423" s="58"/>
      <c r="BD423" s="58"/>
      <c r="BE423" s="58"/>
      <c r="BF423" s="230"/>
      <c r="BG423" s="58"/>
      <c r="BH423" s="58"/>
      <c r="BI423" s="58"/>
      <c r="BJ423" s="58"/>
      <c r="BK423" s="58"/>
      <c r="BL423" s="58"/>
      <c r="BM423" s="58"/>
      <c r="BN423" s="58"/>
      <c r="BO423" s="58"/>
      <c r="BP423" s="58"/>
      <c r="BQ423" s="58"/>
      <c r="BR423" s="58"/>
      <c r="BS423" s="58"/>
    </row>
    <row r="424" spans="1:71" x14ac:dyDescent="0.2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c r="BA424" s="58"/>
      <c r="BB424" s="58"/>
      <c r="BC424" s="58"/>
      <c r="BD424" s="58"/>
      <c r="BE424" s="58"/>
      <c r="BF424" s="230"/>
      <c r="BG424" s="58"/>
      <c r="BH424" s="58"/>
      <c r="BI424" s="58"/>
      <c r="BJ424" s="58"/>
      <c r="BK424" s="58"/>
      <c r="BL424" s="58"/>
      <c r="BM424" s="58"/>
      <c r="BN424" s="58"/>
      <c r="BO424" s="58"/>
      <c r="BP424" s="58"/>
      <c r="BQ424" s="58"/>
      <c r="BR424" s="58"/>
      <c r="BS424" s="58"/>
    </row>
    <row r="425" spans="1:71" x14ac:dyDescent="0.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230"/>
      <c r="BG425" s="58"/>
      <c r="BH425" s="58"/>
      <c r="BI425" s="58"/>
      <c r="BJ425" s="58"/>
      <c r="BK425" s="58"/>
      <c r="BL425" s="58"/>
      <c r="BM425" s="58"/>
      <c r="BN425" s="58"/>
      <c r="BO425" s="58"/>
      <c r="BP425" s="58"/>
      <c r="BQ425" s="58"/>
      <c r="BR425" s="58"/>
      <c r="BS425" s="58"/>
    </row>
    <row r="426" spans="1:71" x14ac:dyDescent="0.2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c r="BF426" s="230"/>
      <c r="BG426" s="58"/>
      <c r="BH426" s="58"/>
      <c r="BI426" s="58"/>
      <c r="BJ426" s="58"/>
      <c r="BK426" s="58"/>
      <c r="BL426" s="58"/>
      <c r="BM426" s="58"/>
      <c r="BN426" s="58"/>
      <c r="BO426" s="58"/>
      <c r="BP426" s="58"/>
      <c r="BQ426" s="58"/>
      <c r="BR426" s="58"/>
      <c r="BS426" s="58"/>
    </row>
    <row r="427" spans="1:71" x14ac:dyDescent="0.2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c r="BF427" s="230"/>
      <c r="BG427" s="58"/>
      <c r="BH427" s="58"/>
      <c r="BI427" s="58"/>
      <c r="BJ427" s="58"/>
      <c r="BK427" s="58"/>
      <c r="BL427" s="58"/>
      <c r="BM427" s="58"/>
      <c r="BN427" s="58"/>
      <c r="BO427" s="58"/>
      <c r="BP427" s="58"/>
      <c r="BQ427" s="58"/>
      <c r="BR427" s="58"/>
      <c r="BS427" s="58"/>
    </row>
    <row r="428" spans="1:71" x14ac:dyDescent="0.2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230"/>
      <c r="BG428" s="58"/>
      <c r="BH428" s="58"/>
      <c r="BI428" s="58"/>
      <c r="BJ428" s="58"/>
      <c r="BK428" s="58"/>
      <c r="BL428" s="58"/>
      <c r="BM428" s="58"/>
      <c r="BN428" s="58"/>
      <c r="BO428" s="58"/>
      <c r="BP428" s="58"/>
      <c r="BQ428" s="58"/>
      <c r="BR428" s="58"/>
      <c r="BS428" s="58"/>
    </row>
    <row r="429" spans="1:71" x14ac:dyDescent="0.2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c r="BA429" s="58"/>
      <c r="BB429" s="58"/>
      <c r="BC429" s="58"/>
      <c r="BD429" s="58"/>
      <c r="BE429" s="58"/>
      <c r="BF429" s="230"/>
      <c r="BG429" s="58"/>
      <c r="BH429" s="58"/>
      <c r="BI429" s="58"/>
      <c r="BJ429" s="58"/>
      <c r="BK429" s="58"/>
      <c r="BL429" s="58"/>
      <c r="BM429" s="58"/>
      <c r="BN429" s="58"/>
      <c r="BO429" s="58"/>
      <c r="BP429" s="58"/>
      <c r="BQ429" s="58"/>
      <c r="BR429" s="58"/>
      <c r="BS429" s="58"/>
    </row>
    <row r="430" spans="1:71" x14ac:dyDescent="0.2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c r="BF430" s="230"/>
      <c r="BG430" s="58"/>
      <c r="BH430" s="58"/>
      <c r="BI430" s="58"/>
      <c r="BJ430" s="58"/>
      <c r="BK430" s="58"/>
      <c r="BL430" s="58"/>
      <c r="BM430" s="58"/>
      <c r="BN430" s="58"/>
      <c r="BO430" s="58"/>
      <c r="BP430" s="58"/>
      <c r="BQ430" s="58"/>
      <c r="BR430" s="58"/>
      <c r="BS430" s="58"/>
    </row>
    <row r="431" spans="1:71" x14ac:dyDescent="0.2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c r="BC431" s="58"/>
      <c r="BD431" s="58"/>
      <c r="BE431" s="58"/>
      <c r="BF431" s="230"/>
      <c r="BG431" s="58"/>
      <c r="BH431" s="58"/>
      <c r="BI431" s="58"/>
      <c r="BJ431" s="58"/>
      <c r="BK431" s="58"/>
      <c r="BL431" s="58"/>
      <c r="BM431" s="58"/>
      <c r="BN431" s="58"/>
      <c r="BO431" s="58"/>
      <c r="BP431" s="58"/>
      <c r="BQ431" s="58"/>
      <c r="BR431" s="58"/>
      <c r="BS431" s="58"/>
    </row>
    <row r="432" spans="1:71" x14ac:dyDescent="0.2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230"/>
      <c r="BG432" s="58"/>
      <c r="BH432" s="58"/>
      <c r="BI432" s="58"/>
      <c r="BJ432" s="58"/>
      <c r="BK432" s="58"/>
      <c r="BL432" s="58"/>
      <c r="BM432" s="58"/>
      <c r="BN432" s="58"/>
      <c r="BO432" s="58"/>
      <c r="BP432" s="58"/>
      <c r="BQ432" s="58"/>
      <c r="BR432" s="58"/>
      <c r="BS432" s="58"/>
    </row>
    <row r="433" spans="1:71" x14ac:dyDescent="0.2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c r="BA433" s="58"/>
      <c r="BB433" s="58"/>
      <c r="BC433" s="58"/>
      <c r="BD433" s="58"/>
      <c r="BE433" s="58"/>
      <c r="BF433" s="230"/>
      <c r="BG433" s="58"/>
      <c r="BH433" s="58"/>
      <c r="BI433" s="58"/>
      <c r="BJ433" s="58"/>
      <c r="BK433" s="58"/>
      <c r="BL433" s="58"/>
      <c r="BM433" s="58"/>
      <c r="BN433" s="58"/>
      <c r="BO433" s="58"/>
      <c r="BP433" s="58"/>
      <c r="BQ433" s="58"/>
      <c r="BR433" s="58"/>
      <c r="BS433" s="58"/>
    </row>
    <row r="434" spans="1:71" x14ac:dyDescent="0.2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230"/>
      <c r="BG434" s="58"/>
      <c r="BH434" s="58"/>
      <c r="BI434" s="58"/>
      <c r="BJ434" s="58"/>
      <c r="BK434" s="58"/>
      <c r="BL434" s="58"/>
      <c r="BM434" s="58"/>
      <c r="BN434" s="58"/>
      <c r="BO434" s="58"/>
      <c r="BP434" s="58"/>
      <c r="BQ434" s="58"/>
      <c r="BR434" s="58"/>
      <c r="BS434" s="58"/>
    </row>
    <row r="435" spans="1:71" x14ac:dyDescent="0.2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c r="BA435" s="58"/>
      <c r="BB435" s="58"/>
      <c r="BC435" s="58"/>
      <c r="BD435" s="58"/>
      <c r="BE435" s="58"/>
      <c r="BF435" s="230"/>
      <c r="BG435" s="58"/>
      <c r="BH435" s="58"/>
      <c r="BI435" s="58"/>
      <c r="BJ435" s="58"/>
      <c r="BK435" s="58"/>
      <c r="BL435" s="58"/>
      <c r="BM435" s="58"/>
      <c r="BN435" s="58"/>
      <c r="BO435" s="58"/>
      <c r="BP435" s="58"/>
      <c r="BQ435" s="58"/>
      <c r="BR435" s="58"/>
      <c r="BS435" s="58"/>
    </row>
    <row r="436" spans="1:7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c r="BA436" s="58"/>
      <c r="BB436" s="58"/>
      <c r="BC436" s="58"/>
      <c r="BD436" s="58"/>
      <c r="BE436" s="58"/>
      <c r="BF436" s="230"/>
      <c r="BG436" s="58"/>
      <c r="BH436" s="58"/>
      <c r="BI436" s="58"/>
      <c r="BJ436" s="58"/>
      <c r="BK436" s="58"/>
      <c r="BL436" s="58"/>
      <c r="BM436" s="58"/>
      <c r="BN436" s="58"/>
      <c r="BO436" s="58"/>
      <c r="BP436" s="58"/>
      <c r="BQ436" s="58"/>
      <c r="BR436" s="58"/>
      <c r="BS436" s="58"/>
    </row>
    <row r="437" spans="1:71" x14ac:dyDescent="0.2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c r="BA437" s="58"/>
      <c r="BB437" s="58"/>
      <c r="BC437" s="58"/>
      <c r="BD437" s="58"/>
      <c r="BE437" s="58"/>
      <c r="BF437" s="230"/>
      <c r="BG437" s="58"/>
      <c r="BH437" s="58"/>
      <c r="BI437" s="58"/>
      <c r="BJ437" s="58"/>
      <c r="BK437" s="58"/>
      <c r="BL437" s="58"/>
      <c r="BM437" s="58"/>
      <c r="BN437" s="58"/>
      <c r="BO437" s="58"/>
      <c r="BP437" s="58"/>
      <c r="BQ437" s="58"/>
      <c r="BR437" s="58"/>
      <c r="BS437" s="58"/>
    </row>
    <row r="438" spans="1:71" x14ac:dyDescent="0.2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c r="BA438" s="58"/>
      <c r="BB438" s="58"/>
      <c r="BC438" s="58"/>
      <c r="BD438" s="58"/>
      <c r="BE438" s="58"/>
      <c r="BF438" s="230"/>
      <c r="BG438" s="58"/>
      <c r="BH438" s="58"/>
      <c r="BI438" s="58"/>
      <c r="BJ438" s="58"/>
      <c r="BK438" s="58"/>
      <c r="BL438" s="58"/>
      <c r="BM438" s="58"/>
      <c r="BN438" s="58"/>
      <c r="BO438" s="58"/>
      <c r="BP438" s="58"/>
      <c r="BQ438" s="58"/>
      <c r="BR438" s="58"/>
      <c r="BS438" s="58"/>
    </row>
    <row r="439" spans="1:71" x14ac:dyDescent="0.2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c r="BA439" s="58"/>
      <c r="BB439" s="58"/>
      <c r="BC439" s="58"/>
      <c r="BD439" s="58"/>
      <c r="BE439" s="58"/>
      <c r="BF439" s="230"/>
      <c r="BG439" s="58"/>
      <c r="BH439" s="58"/>
      <c r="BI439" s="58"/>
      <c r="BJ439" s="58"/>
      <c r="BK439" s="58"/>
      <c r="BL439" s="58"/>
      <c r="BM439" s="58"/>
      <c r="BN439" s="58"/>
      <c r="BO439" s="58"/>
      <c r="BP439" s="58"/>
      <c r="BQ439" s="58"/>
      <c r="BR439" s="58"/>
      <c r="BS439" s="58"/>
    </row>
    <row r="440" spans="1:71" x14ac:dyDescent="0.2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c r="BA440" s="58"/>
      <c r="BB440" s="58"/>
      <c r="BC440" s="58"/>
      <c r="BD440" s="58"/>
      <c r="BE440" s="58"/>
      <c r="BF440" s="230"/>
      <c r="BG440" s="58"/>
      <c r="BH440" s="58"/>
      <c r="BI440" s="58"/>
      <c r="BJ440" s="58"/>
      <c r="BK440" s="58"/>
      <c r="BL440" s="58"/>
      <c r="BM440" s="58"/>
      <c r="BN440" s="58"/>
      <c r="BO440" s="58"/>
      <c r="BP440" s="58"/>
      <c r="BQ440" s="58"/>
      <c r="BR440" s="58"/>
      <c r="BS440" s="58"/>
    </row>
    <row r="441" spans="1:71" x14ac:dyDescent="0.2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c r="BA441" s="58"/>
      <c r="BB441" s="58"/>
      <c r="BC441" s="58"/>
      <c r="BD441" s="58"/>
      <c r="BE441" s="58"/>
      <c r="BF441" s="230"/>
      <c r="BG441" s="58"/>
      <c r="BH441" s="58"/>
      <c r="BI441" s="58"/>
      <c r="BJ441" s="58"/>
      <c r="BK441" s="58"/>
      <c r="BL441" s="58"/>
      <c r="BM441" s="58"/>
      <c r="BN441" s="58"/>
      <c r="BO441" s="58"/>
      <c r="BP441" s="58"/>
      <c r="BQ441" s="58"/>
      <c r="BR441" s="58"/>
      <c r="BS441" s="58"/>
    </row>
    <row r="442" spans="1:71" x14ac:dyDescent="0.2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c r="BA442" s="58"/>
      <c r="BB442" s="58"/>
      <c r="BC442" s="58"/>
      <c r="BD442" s="58"/>
      <c r="BE442" s="58"/>
      <c r="BF442" s="230"/>
      <c r="BG442" s="58"/>
      <c r="BH442" s="58"/>
      <c r="BI442" s="58"/>
      <c r="BJ442" s="58"/>
      <c r="BK442" s="58"/>
      <c r="BL442" s="58"/>
      <c r="BM442" s="58"/>
      <c r="BN442" s="58"/>
      <c r="BO442" s="58"/>
      <c r="BP442" s="58"/>
      <c r="BQ442" s="58"/>
      <c r="BR442" s="58"/>
      <c r="BS442" s="58"/>
    </row>
    <row r="443" spans="1:71" x14ac:dyDescent="0.2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c r="BA443" s="58"/>
      <c r="BB443" s="58"/>
      <c r="BC443" s="58"/>
      <c r="BD443" s="58"/>
      <c r="BE443" s="58"/>
      <c r="BF443" s="230"/>
      <c r="BG443" s="58"/>
      <c r="BH443" s="58"/>
      <c r="BI443" s="58"/>
      <c r="BJ443" s="58"/>
      <c r="BK443" s="58"/>
      <c r="BL443" s="58"/>
      <c r="BM443" s="58"/>
      <c r="BN443" s="58"/>
      <c r="BO443" s="58"/>
      <c r="BP443" s="58"/>
      <c r="BQ443" s="58"/>
      <c r="BR443" s="58"/>
      <c r="BS443" s="58"/>
    </row>
    <row r="444" spans="1:71" x14ac:dyDescent="0.2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c r="BA444" s="58"/>
      <c r="BB444" s="58"/>
      <c r="BC444" s="58"/>
      <c r="BD444" s="58"/>
      <c r="BE444" s="58"/>
      <c r="BF444" s="230"/>
      <c r="BG444" s="58"/>
      <c r="BH444" s="58"/>
      <c r="BI444" s="58"/>
      <c r="BJ444" s="58"/>
      <c r="BK444" s="58"/>
      <c r="BL444" s="58"/>
      <c r="BM444" s="58"/>
      <c r="BN444" s="58"/>
      <c r="BO444" s="58"/>
      <c r="BP444" s="58"/>
      <c r="BQ444" s="58"/>
      <c r="BR444" s="58"/>
      <c r="BS444" s="58"/>
    </row>
    <row r="445" spans="1:71" x14ac:dyDescent="0.2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230"/>
      <c r="BG445" s="58"/>
      <c r="BH445" s="58"/>
      <c r="BI445" s="58"/>
      <c r="BJ445" s="58"/>
      <c r="BK445" s="58"/>
      <c r="BL445" s="58"/>
      <c r="BM445" s="58"/>
      <c r="BN445" s="58"/>
      <c r="BO445" s="58"/>
      <c r="BP445" s="58"/>
      <c r="BQ445" s="58"/>
      <c r="BR445" s="58"/>
      <c r="BS445" s="58"/>
    </row>
    <row r="446" spans="1:71" x14ac:dyDescent="0.2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c r="BA446" s="58"/>
      <c r="BB446" s="58"/>
      <c r="BC446" s="58"/>
      <c r="BD446" s="58"/>
      <c r="BE446" s="58"/>
      <c r="BF446" s="230"/>
      <c r="BG446" s="58"/>
      <c r="BH446" s="58"/>
      <c r="BI446" s="58"/>
      <c r="BJ446" s="58"/>
      <c r="BK446" s="58"/>
      <c r="BL446" s="58"/>
      <c r="BM446" s="58"/>
      <c r="BN446" s="58"/>
      <c r="BO446" s="58"/>
      <c r="BP446" s="58"/>
      <c r="BQ446" s="58"/>
      <c r="BR446" s="58"/>
      <c r="BS446" s="58"/>
    </row>
    <row r="447" spans="1:71" x14ac:dyDescent="0.2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c r="BA447" s="58"/>
      <c r="BB447" s="58"/>
      <c r="BC447" s="58"/>
      <c r="BD447" s="58"/>
      <c r="BE447" s="58"/>
      <c r="BF447" s="230"/>
      <c r="BG447" s="58"/>
      <c r="BH447" s="58"/>
      <c r="BI447" s="58"/>
      <c r="BJ447" s="58"/>
      <c r="BK447" s="58"/>
      <c r="BL447" s="58"/>
      <c r="BM447" s="58"/>
      <c r="BN447" s="58"/>
      <c r="BO447" s="58"/>
      <c r="BP447" s="58"/>
      <c r="BQ447" s="58"/>
      <c r="BR447" s="58"/>
      <c r="BS447" s="58"/>
    </row>
    <row r="448" spans="1:71" x14ac:dyDescent="0.2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c r="BA448" s="58"/>
      <c r="BB448" s="58"/>
      <c r="BC448" s="58"/>
      <c r="BD448" s="58"/>
      <c r="BE448" s="58"/>
      <c r="BF448" s="230"/>
      <c r="BG448" s="58"/>
      <c r="BH448" s="58"/>
      <c r="BI448" s="58"/>
      <c r="BJ448" s="58"/>
      <c r="BK448" s="58"/>
      <c r="BL448" s="58"/>
      <c r="BM448" s="58"/>
      <c r="BN448" s="58"/>
      <c r="BO448" s="58"/>
      <c r="BP448" s="58"/>
      <c r="BQ448" s="58"/>
      <c r="BR448" s="58"/>
      <c r="BS448" s="58"/>
    </row>
    <row r="449" spans="1:71" x14ac:dyDescent="0.2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c r="BA449" s="58"/>
      <c r="BB449" s="58"/>
      <c r="BC449" s="58"/>
      <c r="BD449" s="58"/>
      <c r="BE449" s="58"/>
      <c r="BF449" s="230"/>
      <c r="BG449" s="58"/>
      <c r="BH449" s="58"/>
      <c r="BI449" s="58"/>
      <c r="BJ449" s="58"/>
      <c r="BK449" s="58"/>
      <c r="BL449" s="58"/>
      <c r="BM449" s="58"/>
      <c r="BN449" s="58"/>
      <c r="BO449" s="58"/>
      <c r="BP449" s="58"/>
      <c r="BQ449" s="58"/>
      <c r="BR449" s="58"/>
      <c r="BS449" s="58"/>
    </row>
    <row r="450" spans="1:71" x14ac:dyDescent="0.2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c r="BA450" s="58"/>
      <c r="BB450" s="58"/>
      <c r="BC450" s="58"/>
      <c r="BD450" s="58"/>
      <c r="BE450" s="58"/>
      <c r="BF450" s="230"/>
      <c r="BG450" s="58"/>
      <c r="BH450" s="58"/>
      <c r="BI450" s="58"/>
      <c r="BJ450" s="58"/>
      <c r="BK450" s="58"/>
      <c r="BL450" s="58"/>
      <c r="BM450" s="58"/>
      <c r="BN450" s="58"/>
      <c r="BO450" s="58"/>
      <c r="BP450" s="58"/>
      <c r="BQ450" s="58"/>
      <c r="BR450" s="58"/>
      <c r="BS450" s="58"/>
    </row>
    <row r="451" spans="1:71" x14ac:dyDescent="0.2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c r="BA451" s="58"/>
      <c r="BB451" s="58"/>
      <c r="BC451" s="58"/>
      <c r="BD451" s="58"/>
      <c r="BE451" s="58"/>
      <c r="BF451" s="230"/>
      <c r="BG451" s="58"/>
      <c r="BH451" s="58"/>
      <c r="BI451" s="58"/>
      <c r="BJ451" s="58"/>
      <c r="BK451" s="58"/>
      <c r="BL451" s="58"/>
      <c r="BM451" s="58"/>
      <c r="BN451" s="58"/>
      <c r="BO451" s="58"/>
      <c r="BP451" s="58"/>
      <c r="BQ451" s="58"/>
      <c r="BR451" s="58"/>
      <c r="BS451" s="58"/>
    </row>
    <row r="452" spans="1:71" x14ac:dyDescent="0.2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c r="BA452" s="58"/>
      <c r="BB452" s="58"/>
      <c r="BC452" s="58"/>
      <c r="BD452" s="58"/>
      <c r="BE452" s="58"/>
      <c r="BF452" s="230"/>
      <c r="BG452" s="58"/>
      <c r="BH452" s="58"/>
      <c r="BI452" s="58"/>
      <c r="BJ452" s="58"/>
      <c r="BK452" s="58"/>
      <c r="BL452" s="58"/>
      <c r="BM452" s="58"/>
      <c r="BN452" s="58"/>
      <c r="BO452" s="58"/>
      <c r="BP452" s="58"/>
      <c r="BQ452" s="58"/>
      <c r="BR452" s="58"/>
      <c r="BS452" s="58"/>
    </row>
    <row r="453" spans="1:71" x14ac:dyDescent="0.2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c r="BA453" s="58"/>
      <c r="BB453" s="58"/>
      <c r="BC453" s="58"/>
      <c r="BD453" s="58"/>
      <c r="BE453" s="58"/>
      <c r="BF453" s="230"/>
      <c r="BG453" s="58"/>
      <c r="BH453" s="58"/>
      <c r="BI453" s="58"/>
      <c r="BJ453" s="58"/>
      <c r="BK453" s="58"/>
      <c r="BL453" s="58"/>
      <c r="BM453" s="58"/>
      <c r="BN453" s="58"/>
      <c r="BO453" s="58"/>
      <c r="BP453" s="58"/>
      <c r="BQ453" s="58"/>
      <c r="BR453" s="58"/>
      <c r="BS453" s="58"/>
    </row>
    <row r="454" spans="1:71" x14ac:dyDescent="0.2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c r="BA454" s="58"/>
      <c r="BB454" s="58"/>
      <c r="BC454" s="58"/>
      <c r="BD454" s="58"/>
      <c r="BE454" s="58"/>
      <c r="BF454" s="230"/>
      <c r="BG454" s="58"/>
      <c r="BH454" s="58"/>
      <c r="BI454" s="58"/>
      <c r="BJ454" s="58"/>
      <c r="BK454" s="58"/>
      <c r="BL454" s="58"/>
      <c r="BM454" s="58"/>
      <c r="BN454" s="58"/>
      <c r="BO454" s="58"/>
      <c r="BP454" s="58"/>
      <c r="BQ454" s="58"/>
      <c r="BR454" s="58"/>
      <c r="BS454" s="58"/>
    </row>
    <row r="455" spans="1:71" x14ac:dyDescent="0.2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c r="BA455" s="58"/>
      <c r="BB455" s="58"/>
      <c r="BC455" s="58"/>
      <c r="BD455" s="58"/>
      <c r="BE455" s="58"/>
      <c r="BF455" s="230"/>
      <c r="BG455" s="58"/>
      <c r="BH455" s="58"/>
      <c r="BI455" s="58"/>
      <c r="BJ455" s="58"/>
      <c r="BK455" s="58"/>
      <c r="BL455" s="58"/>
      <c r="BM455" s="58"/>
      <c r="BN455" s="58"/>
      <c r="BO455" s="58"/>
      <c r="BP455" s="58"/>
      <c r="BQ455" s="58"/>
      <c r="BR455" s="58"/>
      <c r="BS455" s="58"/>
    </row>
    <row r="456" spans="1:71" x14ac:dyDescent="0.2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c r="BA456" s="58"/>
      <c r="BB456" s="58"/>
      <c r="BC456" s="58"/>
      <c r="BD456" s="58"/>
      <c r="BE456" s="58"/>
      <c r="BF456" s="230"/>
      <c r="BG456" s="58"/>
      <c r="BH456" s="58"/>
      <c r="BI456" s="58"/>
      <c r="BJ456" s="58"/>
      <c r="BK456" s="58"/>
      <c r="BL456" s="58"/>
      <c r="BM456" s="58"/>
      <c r="BN456" s="58"/>
      <c r="BO456" s="58"/>
      <c r="BP456" s="58"/>
      <c r="BQ456" s="58"/>
      <c r="BR456" s="58"/>
      <c r="BS456" s="58"/>
    </row>
    <row r="457" spans="1:71" x14ac:dyDescent="0.2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c r="BA457" s="58"/>
      <c r="BB457" s="58"/>
      <c r="BC457" s="58"/>
      <c r="BD457" s="58"/>
      <c r="BE457" s="58"/>
      <c r="BF457" s="230"/>
      <c r="BG457" s="58"/>
      <c r="BH457" s="58"/>
      <c r="BI457" s="58"/>
      <c r="BJ457" s="58"/>
      <c r="BK457" s="58"/>
      <c r="BL457" s="58"/>
      <c r="BM457" s="58"/>
      <c r="BN457" s="58"/>
      <c r="BO457" s="58"/>
      <c r="BP457" s="58"/>
      <c r="BQ457" s="58"/>
      <c r="BR457" s="58"/>
      <c r="BS457" s="58"/>
    </row>
    <row r="458" spans="1:71" x14ac:dyDescent="0.2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c r="BA458" s="58"/>
      <c r="BB458" s="58"/>
      <c r="BC458" s="58"/>
      <c r="BD458" s="58"/>
      <c r="BE458" s="58"/>
      <c r="BF458" s="230"/>
      <c r="BG458" s="58"/>
      <c r="BH458" s="58"/>
      <c r="BI458" s="58"/>
      <c r="BJ458" s="58"/>
      <c r="BK458" s="58"/>
      <c r="BL458" s="58"/>
      <c r="BM458" s="58"/>
      <c r="BN458" s="58"/>
      <c r="BO458" s="58"/>
      <c r="BP458" s="58"/>
      <c r="BQ458" s="58"/>
      <c r="BR458" s="58"/>
      <c r="BS458" s="58"/>
    </row>
    <row r="459" spans="1:71" x14ac:dyDescent="0.2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c r="BA459" s="58"/>
      <c r="BB459" s="58"/>
      <c r="BC459" s="58"/>
      <c r="BD459" s="58"/>
      <c r="BE459" s="58"/>
      <c r="BF459" s="230"/>
      <c r="BG459" s="58"/>
      <c r="BH459" s="58"/>
      <c r="BI459" s="58"/>
      <c r="BJ459" s="58"/>
      <c r="BK459" s="58"/>
      <c r="BL459" s="58"/>
      <c r="BM459" s="58"/>
      <c r="BN459" s="58"/>
      <c r="BO459" s="58"/>
      <c r="BP459" s="58"/>
      <c r="BQ459" s="58"/>
      <c r="BR459" s="58"/>
      <c r="BS459" s="58"/>
    </row>
    <row r="460" spans="1:71" x14ac:dyDescent="0.2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c r="BA460" s="58"/>
      <c r="BB460" s="58"/>
      <c r="BC460" s="58"/>
      <c r="BD460" s="58"/>
      <c r="BE460" s="58"/>
      <c r="BF460" s="230"/>
      <c r="BG460" s="58"/>
      <c r="BH460" s="58"/>
      <c r="BI460" s="58"/>
      <c r="BJ460" s="58"/>
      <c r="BK460" s="58"/>
      <c r="BL460" s="58"/>
      <c r="BM460" s="58"/>
      <c r="BN460" s="58"/>
      <c r="BO460" s="58"/>
      <c r="BP460" s="58"/>
      <c r="BQ460" s="58"/>
      <c r="BR460" s="58"/>
      <c r="BS460" s="58"/>
    </row>
    <row r="461" spans="1:71" x14ac:dyDescent="0.2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c r="BA461" s="58"/>
      <c r="BB461" s="58"/>
      <c r="BC461" s="58"/>
      <c r="BD461" s="58"/>
      <c r="BE461" s="58"/>
      <c r="BF461" s="230"/>
      <c r="BG461" s="58"/>
      <c r="BH461" s="58"/>
      <c r="BI461" s="58"/>
      <c r="BJ461" s="58"/>
      <c r="BK461" s="58"/>
      <c r="BL461" s="58"/>
      <c r="BM461" s="58"/>
      <c r="BN461" s="58"/>
      <c r="BO461" s="58"/>
      <c r="BP461" s="58"/>
      <c r="BQ461" s="58"/>
      <c r="BR461" s="58"/>
      <c r="BS461" s="58"/>
    </row>
    <row r="462" spans="1:71" x14ac:dyDescent="0.2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c r="BA462" s="58"/>
      <c r="BB462" s="58"/>
      <c r="BC462" s="58"/>
      <c r="BD462" s="58"/>
      <c r="BE462" s="58"/>
      <c r="BF462" s="230"/>
      <c r="BG462" s="58"/>
      <c r="BH462" s="58"/>
      <c r="BI462" s="58"/>
      <c r="BJ462" s="58"/>
      <c r="BK462" s="58"/>
      <c r="BL462" s="58"/>
      <c r="BM462" s="58"/>
      <c r="BN462" s="58"/>
      <c r="BO462" s="58"/>
      <c r="BP462" s="58"/>
      <c r="BQ462" s="58"/>
      <c r="BR462" s="58"/>
      <c r="BS462" s="58"/>
    </row>
    <row r="463" spans="1:71" x14ac:dyDescent="0.2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c r="BA463" s="58"/>
      <c r="BB463" s="58"/>
      <c r="BC463" s="58"/>
      <c r="BD463" s="58"/>
      <c r="BE463" s="58"/>
      <c r="BF463" s="230"/>
      <c r="BG463" s="58"/>
      <c r="BH463" s="58"/>
      <c r="BI463" s="58"/>
      <c r="BJ463" s="58"/>
      <c r="BK463" s="58"/>
      <c r="BL463" s="58"/>
      <c r="BM463" s="58"/>
      <c r="BN463" s="58"/>
      <c r="BO463" s="58"/>
      <c r="BP463" s="58"/>
      <c r="BQ463" s="58"/>
      <c r="BR463" s="58"/>
      <c r="BS463" s="58"/>
    </row>
    <row r="464" spans="1:71" x14ac:dyDescent="0.2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c r="BA464" s="58"/>
      <c r="BB464" s="58"/>
      <c r="BC464" s="58"/>
      <c r="BD464" s="58"/>
      <c r="BE464" s="58"/>
      <c r="BF464" s="230"/>
      <c r="BG464" s="58"/>
      <c r="BH464" s="58"/>
      <c r="BI464" s="58"/>
      <c r="BJ464" s="58"/>
      <c r="BK464" s="58"/>
      <c r="BL464" s="58"/>
      <c r="BM464" s="58"/>
      <c r="BN464" s="58"/>
      <c r="BO464" s="58"/>
      <c r="BP464" s="58"/>
      <c r="BQ464" s="58"/>
      <c r="BR464" s="58"/>
      <c r="BS464" s="58"/>
    </row>
    <row r="465" spans="1:71" x14ac:dyDescent="0.2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c r="BA465" s="58"/>
      <c r="BB465" s="58"/>
      <c r="BC465" s="58"/>
      <c r="BD465" s="58"/>
      <c r="BE465" s="58"/>
      <c r="BF465" s="230"/>
      <c r="BG465" s="58"/>
      <c r="BH465" s="58"/>
      <c r="BI465" s="58"/>
      <c r="BJ465" s="58"/>
      <c r="BK465" s="58"/>
      <c r="BL465" s="58"/>
      <c r="BM465" s="58"/>
      <c r="BN465" s="58"/>
      <c r="BO465" s="58"/>
      <c r="BP465" s="58"/>
      <c r="BQ465" s="58"/>
      <c r="BR465" s="58"/>
      <c r="BS465" s="58"/>
    </row>
    <row r="466" spans="1:71" x14ac:dyDescent="0.2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c r="BA466" s="58"/>
      <c r="BB466" s="58"/>
      <c r="BC466" s="58"/>
      <c r="BD466" s="58"/>
      <c r="BE466" s="58"/>
      <c r="BF466" s="230"/>
      <c r="BG466" s="58"/>
      <c r="BH466" s="58"/>
      <c r="BI466" s="58"/>
      <c r="BJ466" s="58"/>
      <c r="BK466" s="58"/>
      <c r="BL466" s="58"/>
      <c r="BM466" s="58"/>
      <c r="BN466" s="58"/>
      <c r="BO466" s="58"/>
      <c r="BP466" s="58"/>
      <c r="BQ466" s="58"/>
      <c r="BR466" s="58"/>
      <c r="BS466" s="58"/>
    </row>
    <row r="467" spans="1:7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c r="AQ467" s="58"/>
      <c r="AR467" s="58"/>
      <c r="AS467" s="58"/>
      <c r="AT467" s="58"/>
      <c r="AU467" s="58"/>
      <c r="AV467" s="58"/>
      <c r="AW467" s="58"/>
      <c r="AX467" s="58"/>
      <c r="AY467" s="58"/>
      <c r="AZ467" s="58"/>
      <c r="BA467" s="58"/>
      <c r="BB467" s="58"/>
      <c r="BC467" s="58"/>
      <c r="BD467" s="58"/>
      <c r="BE467" s="58"/>
      <c r="BF467" s="230"/>
      <c r="BG467" s="58"/>
      <c r="BH467" s="58"/>
      <c r="BI467" s="58"/>
      <c r="BJ467" s="58"/>
      <c r="BK467" s="58"/>
      <c r="BL467" s="58"/>
      <c r="BM467" s="58"/>
      <c r="BN467" s="58"/>
      <c r="BO467" s="58"/>
      <c r="BP467" s="58"/>
      <c r="BQ467" s="58"/>
      <c r="BR467" s="58"/>
      <c r="BS467" s="58"/>
    </row>
    <row r="468" spans="1:71" x14ac:dyDescent="0.2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c r="BA468" s="58"/>
      <c r="BB468" s="58"/>
      <c r="BC468" s="58"/>
      <c r="BD468" s="58"/>
      <c r="BE468" s="58"/>
      <c r="BF468" s="230"/>
      <c r="BG468" s="58"/>
      <c r="BH468" s="58"/>
      <c r="BI468" s="58"/>
      <c r="BJ468" s="58"/>
      <c r="BK468" s="58"/>
      <c r="BL468" s="58"/>
      <c r="BM468" s="58"/>
      <c r="BN468" s="58"/>
      <c r="BO468" s="58"/>
      <c r="BP468" s="58"/>
      <c r="BQ468" s="58"/>
      <c r="BR468" s="58"/>
      <c r="BS468" s="58"/>
    </row>
    <row r="469" spans="1:71" x14ac:dyDescent="0.2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c r="BA469" s="58"/>
      <c r="BB469" s="58"/>
      <c r="BC469" s="58"/>
      <c r="BD469" s="58"/>
      <c r="BE469" s="58"/>
      <c r="BF469" s="230"/>
      <c r="BG469" s="58"/>
      <c r="BH469" s="58"/>
      <c r="BI469" s="58"/>
      <c r="BJ469" s="58"/>
      <c r="BK469" s="58"/>
      <c r="BL469" s="58"/>
      <c r="BM469" s="58"/>
      <c r="BN469" s="58"/>
      <c r="BO469" s="58"/>
      <c r="BP469" s="58"/>
      <c r="BQ469" s="58"/>
      <c r="BR469" s="58"/>
      <c r="BS469" s="58"/>
    </row>
    <row r="470" spans="1:71" x14ac:dyDescent="0.2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c r="AQ470" s="58"/>
      <c r="AR470" s="58"/>
      <c r="AS470" s="58"/>
      <c r="AT470" s="58"/>
      <c r="AU470" s="58"/>
      <c r="AV470" s="58"/>
      <c r="AW470" s="58"/>
      <c r="AX470" s="58"/>
      <c r="AY470" s="58"/>
      <c r="AZ470" s="58"/>
      <c r="BA470" s="58"/>
      <c r="BB470" s="58"/>
      <c r="BC470" s="58"/>
      <c r="BD470" s="58"/>
      <c r="BE470" s="58"/>
      <c r="BF470" s="230"/>
      <c r="BG470" s="58"/>
      <c r="BH470" s="58"/>
      <c r="BI470" s="58"/>
      <c r="BJ470" s="58"/>
      <c r="BK470" s="58"/>
      <c r="BL470" s="58"/>
      <c r="BM470" s="58"/>
      <c r="BN470" s="58"/>
      <c r="BO470" s="58"/>
      <c r="BP470" s="58"/>
      <c r="BQ470" s="58"/>
      <c r="BR470" s="58"/>
      <c r="BS470" s="58"/>
    </row>
    <row r="471" spans="1:71" x14ac:dyDescent="0.2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c r="BA471" s="58"/>
      <c r="BB471" s="58"/>
      <c r="BC471" s="58"/>
      <c r="BD471" s="58"/>
      <c r="BE471" s="58"/>
      <c r="BF471" s="230"/>
      <c r="BG471" s="58"/>
      <c r="BH471" s="58"/>
      <c r="BI471" s="58"/>
      <c r="BJ471" s="58"/>
      <c r="BK471" s="58"/>
      <c r="BL471" s="58"/>
      <c r="BM471" s="58"/>
      <c r="BN471" s="58"/>
      <c r="BO471" s="58"/>
      <c r="BP471" s="58"/>
      <c r="BQ471" s="58"/>
      <c r="BR471" s="58"/>
      <c r="BS471" s="58"/>
    </row>
    <row r="472" spans="1:71" x14ac:dyDescent="0.2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c r="BA472" s="58"/>
      <c r="BB472" s="58"/>
      <c r="BC472" s="58"/>
      <c r="BD472" s="58"/>
      <c r="BE472" s="58"/>
      <c r="BF472" s="230"/>
      <c r="BG472" s="58"/>
      <c r="BH472" s="58"/>
      <c r="BI472" s="58"/>
      <c r="BJ472" s="58"/>
      <c r="BK472" s="58"/>
      <c r="BL472" s="58"/>
      <c r="BM472" s="58"/>
      <c r="BN472" s="58"/>
      <c r="BO472" s="58"/>
      <c r="BP472" s="58"/>
      <c r="BQ472" s="58"/>
      <c r="BR472" s="58"/>
      <c r="BS472" s="58"/>
    </row>
    <row r="473" spans="1:71" x14ac:dyDescent="0.2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c r="BA473" s="58"/>
      <c r="BB473" s="58"/>
      <c r="BC473" s="58"/>
      <c r="BD473" s="58"/>
      <c r="BE473" s="58"/>
      <c r="BF473" s="230"/>
      <c r="BG473" s="58"/>
      <c r="BH473" s="58"/>
      <c r="BI473" s="58"/>
      <c r="BJ473" s="58"/>
      <c r="BK473" s="58"/>
      <c r="BL473" s="58"/>
      <c r="BM473" s="58"/>
      <c r="BN473" s="58"/>
      <c r="BO473" s="58"/>
      <c r="BP473" s="58"/>
      <c r="BQ473" s="58"/>
      <c r="BR473" s="58"/>
      <c r="BS473" s="58"/>
    </row>
    <row r="474" spans="1:71" x14ac:dyDescent="0.2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c r="BA474" s="58"/>
      <c r="BB474" s="58"/>
      <c r="BC474" s="58"/>
      <c r="BD474" s="58"/>
      <c r="BE474" s="58"/>
      <c r="BF474" s="230"/>
      <c r="BG474" s="58"/>
      <c r="BH474" s="58"/>
      <c r="BI474" s="58"/>
      <c r="BJ474" s="58"/>
      <c r="BK474" s="58"/>
      <c r="BL474" s="58"/>
      <c r="BM474" s="58"/>
      <c r="BN474" s="58"/>
      <c r="BO474" s="58"/>
      <c r="BP474" s="58"/>
      <c r="BQ474" s="58"/>
      <c r="BR474" s="58"/>
      <c r="BS474" s="58"/>
    </row>
    <row r="475" spans="1:71" x14ac:dyDescent="0.2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c r="BA475" s="58"/>
      <c r="BB475" s="58"/>
      <c r="BC475" s="58"/>
      <c r="BD475" s="58"/>
      <c r="BE475" s="58"/>
      <c r="BF475" s="230"/>
      <c r="BG475" s="58"/>
      <c r="BH475" s="58"/>
      <c r="BI475" s="58"/>
      <c r="BJ475" s="58"/>
      <c r="BK475" s="58"/>
      <c r="BL475" s="58"/>
      <c r="BM475" s="58"/>
      <c r="BN475" s="58"/>
      <c r="BO475" s="58"/>
      <c r="BP475" s="58"/>
      <c r="BQ475" s="58"/>
      <c r="BR475" s="58"/>
      <c r="BS475" s="58"/>
    </row>
    <row r="476" spans="1:71" x14ac:dyDescent="0.2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c r="AP476" s="58"/>
      <c r="AQ476" s="58"/>
      <c r="AR476" s="58"/>
      <c r="AS476" s="58"/>
      <c r="AT476" s="58"/>
      <c r="AU476" s="58"/>
      <c r="AV476" s="58"/>
      <c r="AW476" s="58"/>
      <c r="AX476" s="58"/>
      <c r="AY476" s="58"/>
      <c r="AZ476" s="58"/>
      <c r="BA476" s="58"/>
      <c r="BB476" s="58"/>
      <c r="BC476" s="58"/>
      <c r="BD476" s="58"/>
      <c r="BE476" s="58"/>
      <c r="BF476" s="230"/>
      <c r="BG476" s="58"/>
      <c r="BH476" s="58"/>
      <c r="BI476" s="58"/>
      <c r="BJ476" s="58"/>
      <c r="BK476" s="58"/>
      <c r="BL476" s="58"/>
      <c r="BM476" s="58"/>
      <c r="BN476" s="58"/>
      <c r="BO476" s="58"/>
      <c r="BP476" s="58"/>
      <c r="BQ476" s="58"/>
      <c r="BR476" s="58"/>
      <c r="BS476" s="58"/>
    </row>
    <row r="477" spans="1:71" x14ac:dyDescent="0.2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c r="BA477" s="58"/>
      <c r="BB477" s="58"/>
      <c r="BC477" s="58"/>
      <c r="BD477" s="58"/>
      <c r="BE477" s="58"/>
      <c r="BF477" s="230"/>
      <c r="BG477" s="58"/>
      <c r="BH477" s="58"/>
      <c r="BI477" s="58"/>
      <c r="BJ477" s="58"/>
      <c r="BK477" s="58"/>
      <c r="BL477" s="58"/>
      <c r="BM477" s="58"/>
      <c r="BN477" s="58"/>
      <c r="BO477" s="58"/>
      <c r="BP477" s="58"/>
      <c r="BQ477" s="58"/>
      <c r="BR477" s="58"/>
      <c r="BS477" s="58"/>
    </row>
    <row r="478" spans="1:71" x14ac:dyDescent="0.2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c r="BA478" s="58"/>
      <c r="BB478" s="58"/>
      <c r="BC478" s="58"/>
      <c r="BD478" s="58"/>
      <c r="BE478" s="58"/>
      <c r="BF478" s="230"/>
      <c r="BG478" s="58"/>
      <c r="BH478" s="58"/>
      <c r="BI478" s="58"/>
      <c r="BJ478" s="58"/>
      <c r="BK478" s="58"/>
      <c r="BL478" s="58"/>
      <c r="BM478" s="58"/>
      <c r="BN478" s="58"/>
      <c r="BO478" s="58"/>
      <c r="BP478" s="58"/>
      <c r="BQ478" s="58"/>
      <c r="BR478" s="58"/>
      <c r="BS478" s="58"/>
    </row>
    <row r="479" spans="1:71" x14ac:dyDescent="0.2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c r="BA479" s="58"/>
      <c r="BB479" s="58"/>
      <c r="BC479" s="58"/>
      <c r="BD479" s="58"/>
      <c r="BE479" s="58"/>
      <c r="BF479" s="230"/>
      <c r="BG479" s="58"/>
      <c r="BH479" s="58"/>
      <c r="BI479" s="58"/>
      <c r="BJ479" s="58"/>
      <c r="BK479" s="58"/>
      <c r="BL479" s="58"/>
      <c r="BM479" s="58"/>
      <c r="BN479" s="58"/>
      <c r="BO479" s="58"/>
      <c r="BP479" s="58"/>
      <c r="BQ479" s="58"/>
      <c r="BR479" s="58"/>
      <c r="BS479" s="58"/>
    </row>
    <row r="480" spans="1:71" x14ac:dyDescent="0.2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c r="BA480" s="58"/>
      <c r="BB480" s="58"/>
      <c r="BC480" s="58"/>
      <c r="BD480" s="58"/>
      <c r="BE480" s="58"/>
      <c r="BF480" s="230"/>
      <c r="BG480" s="58"/>
      <c r="BH480" s="58"/>
      <c r="BI480" s="58"/>
      <c r="BJ480" s="58"/>
      <c r="BK480" s="58"/>
      <c r="BL480" s="58"/>
      <c r="BM480" s="58"/>
      <c r="BN480" s="58"/>
      <c r="BO480" s="58"/>
      <c r="BP480" s="58"/>
      <c r="BQ480" s="58"/>
      <c r="BR480" s="58"/>
      <c r="BS480" s="58"/>
    </row>
    <row r="481" spans="1:71" x14ac:dyDescent="0.2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c r="AZ481" s="58"/>
      <c r="BA481" s="58"/>
      <c r="BB481" s="58"/>
      <c r="BC481" s="58"/>
      <c r="BD481" s="58"/>
      <c r="BE481" s="58"/>
      <c r="BF481" s="230"/>
      <c r="BG481" s="58"/>
      <c r="BH481" s="58"/>
      <c r="BI481" s="58"/>
      <c r="BJ481" s="58"/>
      <c r="BK481" s="58"/>
      <c r="BL481" s="58"/>
      <c r="BM481" s="58"/>
      <c r="BN481" s="58"/>
      <c r="BO481" s="58"/>
      <c r="BP481" s="58"/>
      <c r="BQ481" s="58"/>
      <c r="BR481" s="58"/>
      <c r="BS481" s="58"/>
    </row>
    <row r="482" spans="1:71" x14ac:dyDescent="0.2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c r="BA482" s="58"/>
      <c r="BB482" s="58"/>
      <c r="BC482" s="58"/>
      <c r="BD482" s="58"/>
      <c r="BE482" s="58"/>
      <c r="BF482" s="230"/>
      <c r="BG482" s="58"/>
      <c r="BH482" s="58"/>
      <c r="BI482" s="58"/>
      <c r="BJ482" s="58"/>
      <c r="BK482" s="58"/>
      <c r="BL482" s="58"/>
      <c r="BM482" s="58"/>
      <c r="BN482" s="58"/>
      <c r="BO482" s="58"/>
      <c r="BP482" s="58"/>
      <c r="BQ482" s="58"/>
      <c r="BR482" s="58"/>
      <c r="BS482" s="58"/>
    </row>
    <row r="483" spans="1:71" x14ac:dyDescent="0.2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c r="BA483" s="58"/>
      <c r="BB483" s="58"/>
      <c r="BC483" s="58"/>
      <c r="BD483" s="58"/>
      <c r="BE483" s="58"/>
      <c r="BF483" s="230"/>
      <c r="BG483" s="58"/>
      <c r="BH483" s="58"/>
      <c r="BI483" s="58"/>
      <c r="BJ483" s="58"/>
      <c r="BK483" s="58"/>
      <c r="BL483" s="58"/>
      <c r="BM483" s="58"/>
      <c r="BN483" s="58"/>
      <c r="BO483" s="58"/>
      <c r="BP483" s="58"/>
      <c r="BQ483" s="58"/>
      <c r="BR483" s="58"/>
      <c r="BS483" s="58"/>
    </row>
    <row r="484" spans="1:71" x14ac:dyDescent="0.2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c r="BF484" s="230"/>
      <c r="BG484" s="58"/>
      <c r="BH484" s="58"/>
      <c r="BI484" s="58"/>
      <c r="BJ484" s="58"/>
      <c r="BK484" s="58"/>
      <c r="BL484" s="58"/>
      <c r="BM484" s="58"/>
      <c r="BN484" s="58"/>
      <c r="BO484" s="58"/>
      <c r="BP484" s="58"/>
      <c r="BQ484" s="58"/>
      <c r="BR484" s="58"/>
      <c r="BS484" s="58"/>
    </row>
    <row r="485" spans="1:71" x14ac:dyDescent="0.2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c r="BA485" s="58"/>
      <c r="BB485" s="58"/>
      <c r="BC485" s="58"/>
      <c r="BD485" s="58"/>
      <c r="BE485" s="58"/>
      <c r="BF485" s="230"/>
      <c r="BG485" s="58"/>
      <c r="BH485" s="58"/>
      <c r="BI485" s="58"/>
      <c r="BJ485" s="58"/>
      <c r="BK485" s="58"/>
      <c r="BL485" s="58"/>
      <c r="BM485" s="58"/>
      <c r="BN485" s="58"/>
      <c r="BO485" s="58"/>
      <c r="BP485" s="58"/>
      <c r="BQ485" s="58"/>
      <c r="BR485" s="58"/>
      <c r="BS485" s="58"/>
    </row>
    <row r="486" spans="1:71" x14ac:dyDescent="0.2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c r="BA486" s="58"/>
      <c r="BB486" s="58"/>
      <c r="BC486" s="58"/>
      <c r="BD486" s="58"/>
      <c r="BE486" s="58"/>
      <c r="BF486" s="230"/>
      <c r="BG486" s="58"/>
      <c r="BH486" s="58"/>
      <c r="BI486" s="58"/>
      <c r="BJ486" s="58"/>
      <c r="BK486" s="58"/>
      <c r="BL486" s="58"/>
      <c r="BM486" s="58"/>
      <c r="BN486" s="58"/>
      <c r="BO486" s="58"/>
      <c r="BP486" s="58"/>
      <c r="BQ486" s="58"/>
      <c r="BR486" s="58"/>
      <c r="BS486" s="58"/>
    </row>
    <row r="487" spans="1:71" x14ac:dyDescent="0.2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c r="BA487" s="58"/>
      <c r="BB487" s="58"/>
      <c r="BC487" s="58"/>
      <c r="BD487" s="58"/>
      <c r="BE487" s="58"/>
      <c r="BF487" s="230"/>
      <c r="BG487" s="58"/>
      <c r="BH487" s="58"/>
      <c r="BI487" s="58"/>
      <c r="BJ487" s="58"/>
      <c r="BK487" s="58"/>
      <c r="BL487" s="58"/>
      <c r="BM487" s="58"/>
      <c r="BN487" s="58"/>
      <c r="BO487" s="58"/>
      <c r="BP487" s="58"/>
      <c r="BQ487" s="58"/>
      <c r="BR487" s="58"/>
      <c r="BS487" s="58"/>
    </row>
    <row r="488" spans="1:71" x14ac:dyDescent="0.2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230"/>
      <c r="BG488" s="58"/>
      <c r="BH488" s="58"/>
      <c r="BI488" s="58"/>
      <c r="BJ488" s="58"/>
      <c r="BK488" s="58"/>
      <c r="BL488" s="58"/>
      <c r="BM488" s="58"/>
      <c r="BN488" s="58"/>
      <c r="BO488" s="58"/>
      <c r="BP488" s="58"/>
      <c r="BQ488" s="58"/>
      <c r="BR488" s="58"/>
      <c r="BS488" s="58"/>
    </row>
    <row r="489" spans="1:71" x14ac:dyDescent="0.2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230"/>
      <c r="BG489" s="58"/>
      <c r="BH489" s="58"/>
      <c r="BI489" s="58"/>
      <c r="BJ489" s="58"/>
      <c r="BK489" s="58"/>
      <c r="BL489" s="58"/>
      <c r="BM489" s="58"/>
      <c r="BN489" s="58"/>
      <c r="BO489" s="58"/>
      <c r="BP489" s="58"/>
      <c r="BQ489" s="58"/>
      <c r="BR489" s="58"/>
      <c r="BS489" s="58"/>
    </row>
    <row r="490" spans="1:71" x14ac:dyDescent="0.2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230"/>
      <c r="BG490" s="58"/>
      <c r="BH490" s="58"/>
      <c r="BI490" s="58"/>
      <c r="BJ490" s="58"/>
      <c r="BK490" s="58"/>
      <c r="BL490" s="58"/>
      <c r="BM490" s="58"/>
      <c r="BN490" s="58"/>
      <c r="BO490" s="58"/>
      <c r="BP490" s="58"/>
      <c r="BQ490" s="58"/>
      <c r="BR490" s="58"/>
      <c r="BS490" s="58"/>
    </row>
    <row r="491" spans="1:71" x14ac:dyDescent="0.2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c r="BA491" s="58"/>
      <c r="BB491" s="58"/>
      <c r="BC491" s="58"/>
      <c r="BD491" s="58"/>
      <c r="BE491" s="58"/>
      <c r="BF491" s="230"/>
      <c r="BG491" s="58"/>
      <c r="BH491" s="58"/>
      <c r="BI491" s="58"/>
      <c r="BJ491" s="58"/>
      <c r="BK491" s="58"/>
      <c r="BL491" s="58"/>
      <c r="BM491" s="58"/>
      <c r="BN491" s="58"/>
      <c r="BO491" s="58"/>
      <c r="BP491" s="58"/>
      <c r="BQ491" s="58"/>
      <c r="BR491" s="58"/>
      <c r="BS491" s="58"/>
    </row>
    <row r="492" spans="1:71" x14ac:dyDescent="0.2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c r="BA492" s="58"/>
      <c r="BB492" s="58"/>
      <c r="BC492" s="58"/>
      <c r="BD492" s="58"/>
      <c r="BE492" s="58"/>
      <c r="BF492" s="230"/>
      <c r="BG492" s="58"/>
      <c r="BH492" s="58"/>
      <c r="BI492" s="58"/>
      <c r="BJ492" s="58"/>
      <c r="BK492" s="58"/>
      <c r="BL492" s="58"/>
      <c r="BM492" s="58"/>
      <c r="BN492" s="58"/>
      <c r="BO492" s="58"/>
      <c r="BP492" s="58"/>
      <c r="BQ492" s="58"/>
      <c r="BR492" s="58"/>
      <c r="BS492" s="58"/>
    </row>
    <row r="493" spans="1:71" x14ac:dyDescent="0.2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c r="BA493" s="58"/>
      <c r="BB493" s="58"/>
      <c r="BC493" s="58"/>
      <c r="BD493" s="58"/>
      <c r="BE493" s="58"/>
      <c r="BF493" s="230"/>
      <c r="BG493" s="58"/>
      <c r="BH493" s="58"/>
      <c r="BI493" s="58"/>
      <c r="BJ493" s="58"/>
      <c r="BK493" s="58"/>
      <c r="BL493" s="58"/>
      <c r="BM493" s="58"/>
      <c r="BN493" s="58"/>
      <c r="BO493" s="58"/>
      <c r="BP493" s="58"/>
      <c r="BQ493" s="58"/>
      <c r="BR493" s="58"/>
      <c r="BS493" s="58"/>
    </row>
    <row r="494" spans="1:71" x14ac:dyDescent="0.2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c r="BC494" s="58"/>
      <c r="BD494" s="58"/>
      <c r="BE494" s="58"/>
      <c r="BF494" s="230"/>
      <c r="BG494" s="58"/>
      <c r="BH494" s="58"/>
      <c r="BI494" s="58"/>
      <c r="BJ494" s="58"/>
      <c r="BK494" s="58"/>
      <c r="BL494" s="58"/>
      <c r="BM494" s="58"/>
      <c r="BN494" s="58"/>
      <c r="BO494" s="58"/>
      <c r="BP494" s="58"/>
      <c r="BQ494" s="58"/>
      <c r="BR494" s="58"/>
      <c r="BS494" s="58"/>
    </row>
    <row r="495" spans="1:71" x14ac:dyDescent="0.2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c r="BC495" s="58"/>
      <c r="BD495" s="58"/>
      <c r="BE495" s="58"/>
      <c r="BF495" s="230"/>
      <c r="BG495" s="58"/>
      <c r="BH495" s="58"/>
      <c r="BI495" s="58"/>
      <c r="BJ495" s="58"/>
      <c r="BK495" s="58"/>
      <c r="BL495" s="58"/>
      <c r="BM495" s="58"/>
      <c r="BN495" s="58"/>
      <c r="BO495" s="58"/>
      <c r="BP495" s="58"/>
      <c r="BQ495" s="58"/>
      <c r="BR495" s="58"/>
      <c r="BS495" s="58"/>
    </row>
    <row r="496" spans="1:71" x14ac:dyDescent="0.2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c r="BC496" s="58"/>
      <c r="BD496" s="58"/>
      <c r="BE496" s="58"/>
      <c r="BF496" s="230"/>
      <c r="BG496" s="58"/>
      <c r="BH496" s="58"/>
      <c r="BI496" s="58"/>
      <c r="BJ496" s="58"/>
      <c r="BK496" s="58"/>
      <c r="BL496" s="58"/>
      <c r="BM496" s="58"/>
      <c r="BN496" s="58"/>
      <c r="BO496" s="58"/>
      <c r="BP496" s="58"/>
      <c r="BQ496" s="58"/>
      <c r="BR496" s="58"/>
      <c r="BS496" s="58"/>
    </row>
    <row r="497" spans="1:71" x14ac:dyDescent="0.2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230"/>
      <c r="BG497" s="58"/>
      <c r="BH497" s="58"/>
      <c r="BI497" s="58"/>
      <c r="BJ497" s="58"/>
      <c r="BK497" s="58"/>
      <c r="BL497" s="58"/>
      <c r="BM497" s="58"/>
      <c r="BN497" s="58"/>
      <c r="BO497" s="58"/>
      <c r="BP497" s="58"/>
      <c r="BQ497" s="58"/>
      <c r="BR497" s="58"/>
      <c r="BS497" s="58"/>
    </row>
    <row r="498" spans="1:7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230"/>
      <c r="BG498" s="58"/>
      <c r="BH498" s="58"/>
      <c r="BI498" s="58"/>
      <c r="BJ498" s="58"/>
      <c r="BK498" s="58"/>
      <c r="BL498" s="58"/>
      <c r="BM498" s="58"/>
      <c r="BN498" s="58"/>
      <c r="BO498" s="58"/>
      <c r="BP498" s="58"/>
      <c r="BQ498" s="58"/>
      <c r="BR498" s="58"/>
      <c r="BS498" s="58"/>
    </row>
    <row r="499" spans="1:71" x14ac:dyDescent="0.2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230"/>
      <c r="BG499" s="58"/>
      <c r="BH499" s="58"/>
      <c r="BI499" s="58"/>
      <c r="BJ499" s="58"/>
      <c r="BK499" s="58"/>
      <c r="BL499" s="58"/>
      <c r="BM499" s="58"/>
      <c r="BN499" s="58"/>
      <c r="BO499" s="58"/>
      <c r="BP499" s="58"/>
      <c r="BQ499" s="58"/>
      <c r="BR499" s="58"/>
      <c r="BS499" s="58"/>
    </row>
    <row r="500" spans="1:71" x14ac:dyDescent="0.2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c r="BF500" s="230"/>
      <c r="BG500" s="58"/>
      <c r="BH500" s="58"/>
      <c r="BI500" s="58"/>
      <c r="BJ500" s="58"/>
      <c r="BK500" s="58"/>
      <c r="BL500" s="58"/>
      <c r="BM500" s="58"/>
      <c r="BN500" s="58"/>
      <c r="BO500" s="58"/>
      <c r="BP500" s="58"/>
      <c r="BQ500" s="58"/>
      <c r="BR500" s="58"/>
      <c r="BS500" s="58"/>
    </row>
  </sheetData>
  <sheetProtection algorithmName="SHA-512" hashValue="8NWikqmBs6XHCZ27slQ5WTy2hIOr3zUagCEkQ1Hw+j94+4TTuY6wrVzcMVqCYHwsdB7ClW747+lRD1cNYRFUNw==" saltValue="piGDDhaSdpkc/N6pDGQ4mA==" spinCount="100000" sheet="1" objects="1" scenarios="1" selectLockedCells="1"/>
  <mergeCells count="102">
    <mergeCell ref="F34:Q35"/>
    <mergeCell ref="N29:O29"/>
    <mergeCell ref="R59:T59"/>
    <mergeCell ref="AA53:AA54"/>
    <mergeCell ref="AB53:AD54"/>
    <mergeCell ref="AB52:AD52"/>
    <mergeCell ref="Z16:AE16"/>
    <mergeCell ref="AB37:AB38"/>
    <mergeCell ref="AC37:AC38"/>
    <mergeCell ref="AD37:AD38"/>
    <mergeCell ref="AE37:AE38"/>
    <mergeCell ref="V35:W40"/>
    <mergeCell ref="V33:V34"/>
    <mergeCell ref="AA34:AD35"/>
    <mergeCell ref="AC44:AC46"/>
    <mergeCell ref="AD44:AD46"/>
    <mergeCell ref="V41:X43"/>
    <mergeCell ref="X35:X40"/>
    <mergeCell ref="AH44:AH46"/>
    <mergeCell ref="BK56:BO56"/>
    <mergeCell ref="L39:M40"/>
    <mergeCell ref="N39:O40"/>
    <mergeCell ref="P39:P40"/>
    <mergeCell ref="AB44:AB46"/>
    <mergeCell ref="AA38:AA39"/>
    <mergeCell ref="BF56:BI56"/>
    <mergeCell ref="L42:M42"/>
    <mergeCell ref="L43:M43"/>
    <mergeCell ref="N41:O41"/>
    <mergeCell ref="N42:O42"/>
    <mergeCell ref="N43:O43"/>
    <mergeCell ref="S55:S56"/>
    <mergeCell ref="T55:T56"/>
    <mergeCell ref="BG18:BG19"/>
    <mergeCell ref="BH18:BH19"/>
    <mergeCell ref="BL18:BO18"/>
    <mergeCell ref="M57:P58"/>
    <mergeCell ref="C51:O51"/>
    <mergeCell ref="L41:M41"/>
    <mergeCell ref="O23:P23"/>
    <mergeCell ref="S24:S25"/>
    <mergeCell ref="T24:T25"/>
    <mergeCell ref="V19:X20"/>
    <mergeCell ref="S26:S27"/>
    <mergeCell ref="T26:T27"/>
    <mergeCell ref="S28:S29"/>
    <mergeCell ref="T28:T29"/>
    <mergeCell ref="C52:P53"/>
    <mergeCell ref="C38:E49"/>
    <mergeCell ref="BA24:BA26"/>
    <mergeCell ref="BB24:BE24"/>
    <mergeCell ref="BF23:BQ23"/>
    <mergeCell ref="BF35:BQ37"/>
    <mergeCell ref="AE44:AE46"/>
    <mergeCell ref="AI39:AJ40"/>
    <mergeCell ref="AG37:AG38"/>
    <mergeCell ref="AH37:AH38"/>
    <mergeCell ref="C11:E13"/>
    <mergeCell ref="A46:A58"/>
    <mergeCell ref="I41:K41"/>
    <mergeCell ref="I42:K42"/>
    <mergeCell ref="I43:K43"/>
    <mergeCell ref="F57:J58"/>
    <mergeCell ref="B37:B49"/>
    <mergeCell ref="F37:Q38"/>
    <mergeCell ref="B16:B19"/>
    <mergeCell ref="B51:B53"/>
    <mergeCell ref="G22:H24"/>
    <mergeCell ref="G26:N26"/>
    <mergeCell ref="C28:F29"/>
    <mergeCell ref="M28:P28"/>
    <mergeCell ref="G29:L29"/>
    <mergeCell ref="B21:B29"/>
    <mergeCell ref="N18:P18"/>
    <mergeCell ref="K57:L58"/>
    <mergeCell ref="B8:B13"/>
    <mergeCell ref="B34:B36"/>
    <mergeCell ref="C21:F24"/>
    <mergeCell ref="G21:N21"/>
    <mergeCell ref="O24:P24"/>
    <mergeCell ref="J24:M24"/>
    <mergeCell ref="L5:S6"/>
    <mergeCell ref="T1:T6"/>
    <mergeCell ref="V13:W13"/>
    <mergeCell ref="F13:G13"/>
    <mergeCell ref="L1:S2"/>
    <mergeCell ref="L3:S4"/>
    <mergeCell ref="F11:K11"/>
    <mergeCell ref="S18:T18"/>
    <mergeCell ref="S22:S23"/>
    <mergeCell ref="J9:P9"/>
    <mergeCell ref="J8:P8"/>
    <mergeCell ref="T22:T23"/>
    <mergeCell ref="J23:M23"/>
    <mergeCell ref="N19:P19"/>
    <mergeCell ref="L11:P11"/>
    <mergeCell ref="H12:P12"/>
    <mergeCell ref="H13:P13"/>
    <mergeCell ref="F17:P17"/>
    <mergeCell ref="F16:P16"/>
    <mergeCell ref="I18:L18"/>
    <mergeCell ref="I19:L19"/>
  </mergeCells>
  <conditionalFormatting sqref="C34:E34 C35 E35 C36:E36">
    <cfRule type="expression" dxfId="27" priority="20">
      <formula>IF($B$69=FALSE,TRUE,FALSE)</formula>
    </cfRule>
  </conditionalFormatting>
  <conditionalFormatting sqref="C52:P53">
    <cfRule type="cellIs" dxfId="26" priority="3" operator="equal">
      <formula>""</formula>
    </cfRule>
  </conditionalFormatting>
  <conditionalFormatting sqref="F57:F58">
    <cfRule type="cellIs" dxfId="25" priority="39" operator="equal">
      <formula>""</formula>
    </cfRule>
  </conditionalFormatting>
  <conditionalFormatting sqref="F13:G13">
    <cfRule type="expression" dxfId="24" priority="8">
      <formula>IF($BQ$5="",FALSE,TRUE)</formula>
    </cfRule>
  </conditionalFormatting>
  <conditionalFormatting sqref="F16:J17">
    <cfRule type="cellIs" dxfId="23" priority="64" operator="equal">
      <formula>""</formula>
    </cfRule>
  </conditionalFormatting>
  <conditionalFormatting sqref="H12:L13">
    <cfRule type="cellIs" dxfId="22" priority="66" operator="equal">
      <formula>""</formula>
    </cfRule>
  </conditionalFormatting>
  <conditionalFormatting sqref="I18:K19">
    <cfRule type="cellIs" dxfId="21" priority="34" operator="equal">
      <formula>""</formula>
    </cfRule>
  </conditionalFormatting>
  <conditionalFormatting sqref="I19:L19 N19:P19">
    <cfRule type="expression" dxfId="20" priority="11">
      <formula>IF($BC$20&gt;$BD$20,TRUE,FALSE)</formula>
    </cfRule>
  </conditionalFormatting>
  <conditionalFormatting sqref="J23:J24">
    <cfRule type="cellIs" dxfId="19" priority="28" operator="equal">
      <formula>""</formula>
    </cfRule>
  </conditionalFormatting>
  <conditionalFormatting sqref="J48">
    <cfRule type="expression" dxfId="18" priority="16">
      <formula>IF(AND($B$69=TRUE,$B$70=3),FALSE,TRUE)</formula>
    </cfRule>
    <cfRule type="expression" dxfId="17" priority="18">
      <formula>IF(AND($B$69=TRUE,$B$70=3,J48=""),TRUE,FALSE)</formula>
    </cfRule>
  </conditionalFormatting>
  <conditionalFormatting sqref="J8:P9">
    <cfRule type="cellIs" dxfId="16" priority="69" operator="equal">
      <formula>""</formula>
    </cfRule>
  </conditionalFormatting>
  <conditionalFormatting sqref="L11:P11">
    <cfRule type="cellIs" dxfId="15" priority="68" operator="equal">
      <formula>""</formula>
    </cfRule>
  </conditionalFormatting>
  <conditionalFormatting sqref="L41:P43">
    <cfRule type="expression" dxfId="14" priority="12">
      <formula>IF($B$69=TRUE,FALSE,TRUE)</formula>
    </cfRule>
    <cfRule type="expression" dxfId="13" priority="14">
      <formula>IF(AND($B$69=TRUE,L41=""),TRUE,FALSE)</formula>
    </cfRule>
  </conditionalFormatting>
  <conditionalFormatting sqref="M28">
    <cfRule type="cellIs" dxfId="12" priority="6" operator="equal">
      <formula>""</formula>
    </cfRule>
  </conditionalFormatting>
  <conditionalFormatting sqref="M46:N47">
    <cfRule type="expression" dxfId="11" priority="23">
      <formula>IF(AND(M46="",$D$35&lt;&gt;""),TRUE,FALSE)</formula>
    </cfRule>
  </conditionalFormatting>
  <conditionalFormatting sqref="M57:P58">
    <cfRule type="cellIs" dxfId="10" priority="1" operator="equal">
      <formula>""</formula>
    </cfRule>
  </conditionalFormatting>
  <conditionalFormatting sqref="N29">
    <cfRule type="cellIs" dxfId="9" priority="2" operator="equal">
      <formula>""</formula>
    </cfRule>
  </conditionalFormatting>
  <conditionalFormatting sqref="N41:O43">
    <cfRule type="expression" dxfId="8" priority="19">
      <formula>IF(N41&gt;$BN$20,TRUE,FALSE)</formula>
    </cfRule>
  </conditionalFormatting>
  <conditionalFormatting sqref="N18:P19">
    <cfRule type="cellIs" dxfId="7" priority="38" operator="equal">
      <formula>""</formula>
    </cfRule>
  </conditionalFormatting>
  <conditionalFormatting sqref="O21">
    <cfRule type="cellIs" dxfId="6" priority="7" operator="equal">
      <formula>""</formula>
    </cfRule>
  </conditionalFormatting>
  <conditionalFormatting sqref="O23:P24 O26">
    <cfRule type="cellIs" dxfId="5" priority="57" operator="equal">
      <formula>""</formula>
    </cfRule>
  </conditionalFormatting>
  <conditionalFormatting sqref="P41:P43">
    <cfRule type="expression" dxfId="4" priority="17">
      <formula>IF(AND($BA$20=$BB$20,SUM($P$41:$P$43)&gt;0),TRUE,FALSE)</formula>
    </cfRule>
  </conditionalFormatting>
  <conditionalFormatting sqref="V13:W13">
    <cfRule type="cellIs" dxfId="3" priority="9" operator="notEqual">
      <formula>""</formula>
    </cfRule>
  </conditionalFormatting>
  <conditionalFormatting sqref="V35:W40">
    <cfRule type="cellIs" dxfId="2" priority="4" operator="notEqual">
      <formula>""</formula>
    </cfRule>
  </conditionalFormatting>
  <conditionalFormatting sqref="V19:X20">
    <cfRule type="cellIs" dxfId="1" priority="10" operator="notEqual">
      <formula>""</formula>
    </cfRule>
  </conditionalFormatting>
  <conditionalFormatting sqref="V41:X42">
    <cfRule type="cellIs" dxfId="0" priority="15" operator="notEqual">
      <formula>""</formula>
    </cfRule>
  </conditionalFormatting>
  <dataValidations count="5">
    <dataValidation type="date" allowBlank="1" showInputMessage="1" showErrorMessage="1" error="Das Abreisedatum muss nach dem 01.01.2022 und in der Vergangenheit liegen!" sqref="I18:L18">
      <formula1>44562</formula1>
      <formula2>TODAY()</formula2>
    </dataValidation>
    <dataValidation type="whole" operator="equal" allowBlank="1" showInputMessage="1" showErrorMessage="1" sqref="L41:M43 P41:P43">
      <formula1>1</formula1>
    </dataValidation>
    <dataValidation type="whole" operator="greaterThanOrEqual" allowBlank="1" showInputMessage="1" showErrorMessage="1" sqref="N41:O43">
      <formula1>0</formula1>
    </dataValidation>
    <dataValidation type="decimal" allowBlank="1" showInputMessage="1" showErrorMessage="1" sqref="O26">
      <formula1>0</formula1>
      <formula2>1000</formula2>
    </dataValidation>
    <dataValidation type="decimal" allowBlank="1" showInputMessage="1" showErrorMessage="1" sqref="N29:O29">
      <formula1>0</formula1>
      <formula2>2000</formula2>
    </dataValidation>
  </dataValidations>
  <pageMargins left="0.19685039370078741" right="0.15748031496062992" top="0" bottom="0"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152400</xdr:colOff>
                    <xdr:row>43</xdr:row>
                    <xdr:rowOff>47625</xdr:rowOff>
                  </from>
                  <to>
                    <xdr:col>6</xdr:col>
                    <xdr:colOff>180975</xdr:colOff>
                    <xdr:row>45</xdr:row>
                    <xdr:rowOff>19050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161925</xdr:colOff>
                    <xdr:row>44</xdr:row>
                    <xdr:rowOff>180975</xdr:rowOff>
                  </from>
                  <to>
                    <xdr:col>6</xdr:col>
                    <xdr:colOff>180975</xdr:colOff>
                    <xdr:row>46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28575</xdr:colOff>
                    <xdr:row>33</xdr:row>
                    <xdr:rowOff>9525</xdr:rowOff>
                  </from>
                  <to>
                    <xdr:col>14</xdr:col>
                    <xdr:colOff>447675</xdr:colOff>
                    <xdr:row>34</xdr:row>
                    <xdr:rowOff>161925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5</xdr:col>
                    <xdr:colOff>161925</xdr:colOff>
                    <xdr:row>46</xdr:row>
                    <xdr:rowOff>0</xdr:rowOff>
                  </from>
                  <to>
                    <xdr:col>6</xdr:col>
                    <xdr:colOff>171450</xdr:colOff>
                    <xdr:row>47</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25</xdr:col>
                    <xdr:colOff>28575</xdr:colOff>
                    <xdr:row>19</xdr:row>
                    <xdr:rowOff>9525</xdr:rowOff>
                  </from>
                  <to>
                    <xdr:col>26</xdr:col>
                    <xdr:colOff>104775</xdr:colOff>
                    <xdr:row>19</xdr:row>
                    <xdr:rowOff>209550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25</xdr:col>
                    <xdr:colOff>19050</xdr:colOff>
                    <xdr:row>20</xdr:row>
                    <xdr:rowOff>66675</xdr:rowOff>
                  </from>
                  <to>
                    <xdr:col>26</xdr:col>
                    <xdr:colOff>95250</xdr:colOff>
                    <xdr:row>20</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25</xdr:col>
                    <xdr:colOff>28575</xdr:colOff>
                    <xdr:row>21</xdr:row>
                    <xdr:rowOff>133350</xdr:rowOff>
                  </from>
                  <to>
                    <xdr:col>26</xdr:col>
                    <xdr:colOff>104775</xdr:colOff>
                    <xdr:row>23</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25</xdr:col>
                    <xdr:colOff>28575</xdr:colOff>
                    <xdr:row>25</xdr:row>
                    <xdr:rowOff>19050</xdr:rowOff>
                  </from>
                  <to>
                    <xdr:col>26</xdr:col>
                    <xdr:colOff>104775</xdr:colOff>
                    <xdr:row>25</xdr:row>
                    <xdr:rowOff>219075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28</xdr:col>
                    <xdr:colOff>219075</xdr:colOff>
                    <xdr:row>19</xdr:row>
                    <xdr:rowOff>9525</xdr:rowOff>
                  </from>
                  <to>
                    <xdr:col>29</xdr:col>
                    <xdr:colOff>123825</xdr:colOff>
                    <xdr:row>19</xdr:row>
                    <xdr:rowOff>209550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25</xdr:col>
                    <xdr:colOff>38100</xdr:colOff>
                    <xdr:row>27</xdr:row>
                    <xdr:rowOff>28575</xdr:rowOff>
                  </from>
                  <to>
                    <xdr:col>26</xdr:col>
                    <xdr:colOff>114300</xdr:colOff>
                    <xdr:row>27</xdr:row>
                    <xdr:rowOff>228600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25</xdr:col>
                    <xdr:colOff>38100</xdr:colOff>
                    <xdr:row>33</xdr:row>
                    <xdr:rowOff>19050</xdr:rowOff>
                  </from>
                  <to>
                    <xdr:col>26</xdr:col>
                    <xdr:colOff>114300</xdr:colOff>
                    <xdr:row>34</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Hinweise-allg.Eingaben</vt:lpstr>
      <vt:lpstr>Dienstreiseantrag</vt:lpstr>
      <vt:lpstr>Reisekostenabrechnung</vt:lpstr>
      <vt:lpstr>Dienstreiseantrag!Druckbereich</vt:lpstr>
      <vt:lpstr>'Hinweise-allg.Eingaben'!Druckbereich</vt:lpstr>
      <vt:lpstr>Reisekostenabrechnung!Druckbereich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sneubacher</cp:lastModifiedBy>
  <cp:lastPrinted>2024-05-13T10:52:45Z</cp:lastPrinted>
  <dcterms:created xsi:type="dcterms:W3CDTF">2014-07-27T15:53:59Z</dcterms:created>
  <dcterms:modified xsi:type="dcterms:W3CDTF">2024-06-10T14:43:55Z</dcterms:modified>
</cp:coreProperties>
</file>